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edro.lopez\Documents\Excel\Archivos 2026\PROCESOS CONSTRUCTIVOS\EDIFICIO MULTIFUNCIONAL II\MUROS DE CONTENCIÓN\"/>
    </mc:Choice>
  </mc:AlternateContent>
  <xr:revisionPtr revIDLastSave="0" documentId="13_ncr:1_{A7A86B98-EDE9-4B5B-A224-9DBE4893F73F}" xr6:coauthVersionLast="36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Presupuesto" sheetId="1" r:id="rId1"/>
    <sheet name="Terraceria Masiva" sheetId="7" r:id="rId2"/>
    <sheet name="Terracería fundaciones" sheetId="21" r:id="rId3"/>
    <sheet name="Estructura" sheetId="27" r:id="rId4"/>
    <sheet name="Mampostería" sheetId="12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i">#REF!</definedName>
    <definedName name="\m">#REF!</definedName>
    <definedName name="\o">#REF!</definedName>
    <definedName name="\p">#REF!</definedName>
    <definedName name="\s">#REF!</definedName>
    <definedName name="\t">#REF!</definedName>
    <definedName name="\v">#REF!</definedName>
    <definedName name="\W">#REF!</definedName>
    <definedName name="\z">#REF!</definedName>
    <definedName name="______pp2" localSheetId="3">Scheduled_Payment+Extra_Payment</definedName>
    <definedName name="______pp2">Scheduled_Payment+Extra_Payment</definedName>
    <definedName name="_____sss2">#N/A</definedName>
    <definedName name="____HCE050">#REF!</definedName>
    <definedName name="____HCE075">#REF!</definedName>
    <definedName name="____HCE100">#REF!</definedName>
    <definedName name="____HCE125">#REF!</definedName>
    <definedName name="____HCE150">#REF!</definedName>
    <definedName name="____HCE200">#REF!</definedName>
    <definedName name="____HCE250">#REF!</definedName>
    <definedName name="____HCE300">#REF!</definedName>
    <definedName name="____HCE400">#REF!</definedName>
    <definedName name="____HLB050">#REF!</definedName>
    <definedName name="____HLB075">#REF!</definedName>
    <definedName name="____HLB100">#REF!</definedName>
    <definedName name="____HLB125">#REF!</definedName>
    <definedName name="____HLB150">#REF!</definedName>
    <definedName name="____HLB200">#REF!</definedName>
    <definedName name="____HLB250">#REF!</definedName>
    <definedName name="____HLB300">#REF!</definedName>
    <definedName name="____HLB400">#REF!</definedName>
    <definedName name="____HLI100">#REF!</definedName>
    <definedName name="____HLL050">#REF!</definedName>
    <definedName name="____HLL075">#REF!</definedName>
    <definedName name="____HLL100">#REF!</definedName>
    <definedName name="____HLL125">#REF!</definedName>
    <definedName name="____HLL150">#REF!</definedName>
    <definedName name="____HLL200">#REF!</definedName>
    <definedName name="____HLL250">#REF!</definedName>
    <definedName name="____HLL300">#REF!</definedName>
    <definedName name="____HLL400">#REF!</definedName>
    <definedName name="____HLM175">#REF!</definedName>
    <definedName name="____HLR050">#REF!</definedName>
    <definedName name="____HLR075">#REF!</definedName>
    <definedName name="____HLR100">#REF!</definedName>
    <definedName name="____HLR125">#REF!</definedName>
    <definedName name="____HLR150">#REF!</definedName>
    <definedName name="____HLR200">#REF!</definedName>
    <definedName name="____HLR250">#REF!</definedName>
    <definedName name="____HLR300">#REF!</definedName>
    <definedName name="____HLR400">#REF!</definedName>
    <definedName name="____HTW10">#REF!</definedName>
    <definedName name="____HTW12">#REF!</definedName>
    <definedName name="____HTW14">#REF!</definedName>
    <definedName name="____HWP2">#REF!</definedName>
    <definedName name="____HWP4">#REF!</definedName>
    <definedName name="____HWP6">#REF!</definedName>
    <definedName name="____pp2" localSheetId="3">Scheduled_Payment+Extra_Payment</definedName>
    <definedName name="____pp2">Scheduled_Payment+Extra_Payment</definedName>
    <definedName name="____SCE050">#REF!</definedName>
    <definedName name="____SCE075">#REF!</definedName>
    <definedName name="____SCE100">#REF!</definedName>
    <definedName name="____SCE125">#REF!</definedName>
    <definedName name="____SCE150">#REF!</definedName>
    <definedName name="____SCE200">#REF!</definedName>
    <definedName name="____SCE250">#REF!</definedName>
    <definedName name="____SCE300">#REF!</definedName>
    <definedName name="____SCE400">#REF!</definedName>
    <definedName name="____SLB050">#REF!</definedName>
    <definedName name="____SLB075">#REF!</definedName>
    <definedName name="____SLB100">#REF!</definedName>
    <definedName name="____SLB125">#REF!</definedName>
    <definedName name="____SLB150">#REF!</definedName>
    <definedName name="____SLB200">#REF!</definedName>
    <definedName name="____SLB250">#REF!</definedName>
    <definedName name="____SLB300">#REF!</definedName>
    <definedName name="____SLB400">#REF!</definedName>
    <definedName name="____SLI100">#REF!</definedName>
    <definedName name="____SLL050">#REF!</definedName>
    <definedName name="____SLL075">#REF!</definedName>
    <definedName name="____SLL100">#REF!</definedName>
    <definedName name="____SLL125">#REF!</definedName>
    <definedName name="____SLL150">#REF!</definedName>
    <definedName name="____SLL200">#REF!</definedName>
    <definedName name="____SLL250">#REF!</definedName>
    <definedName name="____SLL300">#REF!</definedName>
    <definedName name="____SLL400">#REF!</definedName>
    <definedName name="____SLM175">#REF!</definedName>
    <definedName name="____SLR050">#REF!</definedName>
    <definedName name="____SLR075">#REF!</definedName>
    <definedName name="____SLR100">#REF!</definedName>
    <definedName name="____SLR125">#REF!</definedName>
    <definedName name="____SLR150">#REF!</definedName>
    <definedName name="____SLR200">#REF!</definedName>
    <definedName name="____SLR250">#REF!</definedName>
    <definedName name="____SLR300">#REF!</definedName>
    <definedName name="____SLR400">#REF!</definedName>
    <definedName name="____sss2">#N/A</definedName>
    <definedName name="____STW10">#REF!</definedName>
    <definedName name="____STW12">#REF!</definedName>
    <definedName name="____STW14">#REF!</definedName>
    <definedName name="____SWP2">#REF!</definedName>
    <definedName name="____SWP4">#REF!</definedName>
    <definedName name="____SWP6">#REF!</definedName>
    <definedName name="___HCE050">#REF!</definedName>
    <definedName name="___HCE075">#REF!</definedName>
    <definedName name="___HCE100">#REF!</definedName>
    <definedName name="___HCE125">#REF!</definedName>
    <definedName name="___HCE150">#REF!</definedName>
    <definedName name="___HCE200">#REF!</definedName>
    <definedName name="___HCE250">#REF!</definedName>
    <definedName name="___HCE300">#REF!</definedName>
    <definedName name="___HCE400">#REF!</definedName>
    <definedName name="___HLB050">#REF!</definedName>
    <definedName name="___HLB075">#REF!</definedName>
    <definedName name="___HLB100">#REF!</definedName>
    <definedName name="___HLB125">#REF!</definedName>
    <definedName name="___HLB150">#REF!</definedName>
    <definedName name="___HLB200">#REF!</definedName>
    <definedName name="___HLB250">#REF!</definedName>
    <definedName name="___HLB300">#REF!</definedName>
    <definedName name="___HLB400">#REF!</definedName>
    <definedName name="___HLI100">#REF!</definedName>
    <definedName name="___HLL050">#REF!</definedName>
    <definedName name="___HLL075">#REF!</definedName>
    <definedName name="___HLL100">#REF!</definedName>
    <definedName name="___HLL125">#REF!</definedName>
    <definedName name="___HLL150">#REF!</definedName>
    <definedName name="___HLL200">#REF!</definedName>
    <definedName name="___HLL250">#REF!</definedName>
    <definedName name="___HLL300">#REF!</definedName>
    <definedName name="___HLL400">#REF!</definedName>
    <definedName name="___HLM175">#REF!</definedName>
    <definedName name="___HLR050">#REF!</definedName>
    <definedName name="___HLR075">#REF!</definedName>
    <definedName name="___HLR100">#REF!</definedName>
    <definedName name="___HLR125">#REF!</definedName>
    <definedName name="___HLR150">#REF!</definedName>
    <definedName name="___HLR200">#REF!</definedName>
    <definedName name="___HLR250">#REF!</definedName>
    <definedName name="___HLR300">#REF!</definedName>
    <definedName name="___HLR400">#REF!</definedName>
    <definedName name="___HTW10">#REF!</definedName>
    <definedName name="___HTW12">#REF!</definedName>
    <definedName name="___HTW14">#REF!</definedName>
    <definedName name="___HWP2">#REF!</definedName>
    <definedName name="___HWP4">#REF!</definedName>
    <definedName name="___HWP6">#REF!</definedName>
    <definedName name="___pp2" localSheetId="3">Scheduled_Payment+Extra_Payment</definedName>
    <definedName name="___pp2">Scheduled_Payment+Extra_Payment</definedName>
    <definedName name="___SCE050">#REF!</definedName>
    <definedName name="___SCE075">#REF!</definedName>
    <definedName name="___SCE100">#REF!</definedName>
    <definedName name="___SCE125">#REF!</definedName>
    <definedName name="___SCE150">#REF!</definedName>
    <definedName name="___SCE200">#REF!</definedName>
    <definedName name="___SCE250">#REF!</definedName>
    <definedName name="___SCE300">#REF!</definedName>
    <definedName name="___SCE400">#REF!</definedName>
    <definedName name="___SLB050">#REF!</definedName>
    <definedName name="___SLB075">#REF!</definedName>
    <definedName name="___SLB100">#REF!</definedName>
    <definedName name="___SLB125">#REF!</definedName>
    <definedName name="___SLB150">#REF!</definedName>
    <definedName name="___SLB200">#REF!</definedName>
    <definedName name="___SLB250">#REF!</definedName>
    <definedName name="___SLB300">#REF!</definedName>
    <definedName name="___SLB400">#REF!</definedName>
    <definedName name="___SLI100">#REF!</definedName>
    <definedName name="___SLL050">#REF!</definedName>
    <definedName name="___SLL075">#REF!</definedName>
    <definedName name="___SLL100">#REF!</definedName>
    <definedName name="___SLL125">#REF!</definedName>
    <definedName name="___SLL150">#REF!</definedName>
    <definedName name="___SLL200">#REF!</definedName>
    <definedName name="___SLL250">#REF!</definedName>
    <definedName name="___SLL300">#REF!</definedName>
    <definedName name="___SLL400">#REF!</definedName>
    <definedName name="___SLM175">#REF!</definedName>
    <definedName name="___SLR050">#REF!</definedName>
    <definedName name="___SLR075">#REF!</definedName>
    <definedName name="___SLR100">#REF!</definedName>
    <definedName name="___SLR125">#REF!</definedName>
    <definedName name="___SLR150">#REF!</definedName>
    <definedName name="___SLR200">#REF!</definedName>
    <definedName name="___SLR250">#REF!</definedName>
    <definedName name="___SLR300">#REF!</definedName>
    <definedName name="___SLR400">#REF!</definedName>
    <definedName name="___sss2">#N/A</definedName>
    <definedName name="___STW10">#REF!</definedName>
    <definedName name="___STW12">#REF!</definedName>
    <definedName name="___STW14">#REF!</definedName>
    <definedName name="___SWP2">#REF!</definedName>
    <definedName name="___SWP4">#REF!</definedName>
    <definedName name="___SWP6">#REF!</definedName>
    <definedName name="__123" hidden="1">#REF!</definedName>
    <definedName name="__123Graph_A" hidden="1">#REF!</definedName>
    <definedName name="__123Graph_ACAPTACIO" hidden="1">#REF!</definedName>
    <definedName name="__123Graph_ACAPTUEN" hidden="1">#REF!</definedName>
    <definedName name="__123Graph_BCAPTUEN" hidden="1">#REF!</definedName>
    <definedName name="__123Graph_CCAPTUEN" hidden="1">#REF!</definedName>
    <definedName name="__123Graph_DCAPTUEN" hidden="1">#REF!</definedName>
    <definedName name="__123Graph_X" hidden="1">#REF!</definedName>
    <definedName name="__123Graph_XCAPTACIO" hidden="1">#REF!</definedName>
    <definedName name="__123Graph_XCAPTUEN" hidden="1">#REF!</definedName>
    <definedName name="__HCE050">#REF!</definedName>
    <definedName name="__HCE075">#REF!</definedName>
    <definedName name="__HCE100">#REF!</definedName>
    <definedName name="__HCE125">#REF!</definedName>
    <definedName name="__HCE150">#REF!</definedName>
    <definedName name="__HCE200">#REF!</definedName>
    <definedName name="__HCE250">#REF!</definedName>
    <definedName name="__HCE300">#REF!</definedName>
    <definedName name="__HCE400">#REF!</definedName>
    <definedName name="__HLB050">#REF!</definedName>
    <definedName name="__HLB075">#REF!</definedName>
    <definedName name="__HLB100">#REF!</definedName>
    <definedName name="__HLB125">#REF!</definedName>
    <definedName name="__HLB150">#REF!</definedName>
    <definedName name="__HLB200">#REF!</definedName>
    <definedName name="__HLB250">#REF!</definedName>
    <definedName name="__HLB300">#REF!</definedName>
    <definedName name="__HLB400">#REF!</definedName>
    <definedName name="__HLI100">#REF!</definedName>
    <definedName name="__HLL050">#REF!</definedName>
    <definedName name="__HLL075">#REF!</definedName>
    <definedName name="__HLL100">#REF!</definedName>
    <definedName name="__HLL125">#REF!</definedName>
    <definedName name="__HLL150">#REF!</definedName>
    <definedName name="__HLL200">#REF!</definedName>
    <definedName name="__HLL250">#REF!</definedName>
    <definedName name="__HLL300">#REF!</definedName>
    <definedName name="__HLL400">#REF!</definedName>
    <definedName name="__HLM175">#REF!</definedName>
    <definedName name="__HLR050">#REF!</definedName>
    <definedName name="__HLR075">#REF!</definedName>
    <definedName name="__HLR100">#REF!</definedName>
    <definedName name="__HLR125">#REF!</definedName>
    <definedName name="__HLR150">#REF!</definedName>
    <definedName name="__HLR200">#REF!</definedName>
    <definedName name="__HLR250">#REF!</definedName>
    <definedName name="__HLR300">#REF!</definedName>
    <definedName name="__HLR400">#REF!</definedName>
    <definedName name="__HTW10">#REF!</definedName>
    <definedName name="__HTW12">#REF!</definedName>
    <definedName name="__HTW14">#REF!</definedName>
    <definedName name="__HWP2">#REF!</definedName>
    <definedName name="__HWP4">#REF!</definedName>
    <definedName name="__HWP6">#REF!</definedName>
    <definedName name="__Luz1">#REF!</definedName>
    <definedName name="__PAS1990">#REF!</definedName>
    <definedName name="__PYG1990">#REF!</definedName>
    <definedName name="__PYG1999">#REF!</definedName>
    <definedName name="__SCE050">#REF!</definedName>
    <definedName name="__SCE075">#REF!</definedName>
    <definedName name="__SCE100">#REF!</definedName>
    <definedName name="__SCE125">#REF!</definedName>
    <definedName name="__SCE150">#REF!</definedName>
    <definedName name="__SCE200">#REF!</definedName>
    <definedName name="__SCE250">#REF!</definedName>
    <definedName name="__SCE300">#REF!</definedName>
    <definedName name="__SCE400">#REF!</definedName>
    <definedName name="__SLB050">#REF!</definedName>
    <definedName name="__SLB075">#REF!</definedName>
    <definedName name="__SLB100">#REF!</definedName>
    <definedName name="__SLB125">#REF!</definedName>
    <definedName name="__SLB150">#REF!</definedName>
    <definedName name="__SLB200">#REF!</definedName>
    <definedName name="__SLB250">#REF!</definedName>
    <definedName name="__SLB300">#REF!</definedName>
    <definedName name="__SLB400">#REF!</definedName>
    <definedName name="__SLI100">#REF!</definedName>
    <definedName name="__SLL050">#REF!</definedName>
    <definedName name="__SLL075">#REF!</definedName>
    <definedName name="__SLL100">#REF!</definedName>
    <definedName name="__SLL125">#REF!</definedName>
    <definedName name="__SLL150">#REF!</definedName>
    <definedName name="__SLL200">#REF!</definedName>
    <definedName name="__SLL250">#REF!</definedName>
    <definedName name="__SLL300">#REF!</definedName>
    <definedName name="__SLL400">#REF!</definedName>
    <definedName name="__SLM175">#REF!</definedName>
    <definedName name="__SLR050">#REF!</definedName>
    <definedName name="__SLR075">#REF!</definedName>
    <definedName name="__SLR100">#REF!</definedName>
    <definedName name="__SLR125">#REF!</definedName>
    <definedName name="__SLR150">#REF!</definedName>
    <definedName name="__SLR200">#REF!</definedName>
    <definedName name="__SLR250">#REF!</definedName>
    <definedName name="__SLR300">#REF!</definedName>
    <definedName name="__SLR400">#REF!</definedName>
    <definedName name="__STW10">#REF!</definedName>
    <definedName name="__STW12">#REF!</definedName>
    <definedName name="__STW14">#REF!</definedName>
    <definedName name="__SWP2">#REF!</definedName>
    <definedName name="__SWP4">#REF!</definedName>
    <definedName name="__SWP6">#REF!</definedName>
    <definedName name="__xlfn.BAHTTEXT" hidden="1">#NAME?</definedName>
    <definedName name="__XX1">#REF!</definedName>
    <definedName name="_1">#REF!</definedName>
    <definedName name="_10EDIFICO_A5_8">#REF!</definedName>
    <definedName name="_11EDIFICO_A5_9">#REF!</definedName>
    <definedName name="_12Mano_Obra_N2_1">#REF!</definedName>
    <definedName name="_13Mano_Obra_N2_10">#REF!</definedName>
    <definedName name="_14Mano_Obra_N2_11">#REF!</definedName>
    <definedName name="_15Mano_Obra_N2_2">#REF!</definedName>
    <definedName name="_16Mano_Obra_N2_3">#REF!</definedName>
    <definedName name="_17Mano_Obra_N2_4">#REF!</definedName>
    <definedName name="_18Mano_Obra_N2_5">#REF!</definedName>
    <definedName name="_1990">#REF!</definedName>
    <definedName name="_19Mano_Obra_N2_6">#REF!</definedName>
    <definedName name="_1EDIFICO_A5_1">#REF!</definedName>
    <definedName name="_1Excel_BuiltIn_Print_Area_1_1_1_1">#REF!</definedName>
    <definedName name="_1Excel_BuiltIn_Print_Titles_5_1">(#REF!,#REF!)</definedName>
    <definedName name="_1STFL">#REF!</definedName>
    <definedName name="_2">#REF!</definedName>
    <definedName name="_20Mano_Obra_N2_7">#REF!</definedName>
    <definedName name="_21Mano_Obra_N2_8">#REF!</definedName>
    <definedName name="_22Mano_Obra_N2_9">#REF!</definedName>
    <definedName name="_23TOTAL_A_1">#REF!</definedName>
    <definedName name="_24TOTAL_A_10">#REF!</definedName>
    <definedName name="_25TOTAL_A_11">#REF!</definedName>
    <definedName name="_26TOTAL_A_2">#REF!</definedName>
    <definedName name="_27TOTAL_A_3">#REF!</definedName>
    <definedName name="_28TOTAL_A_4">#REF!</definedName>
    <definedName name="_29TOTAL_A_5">#REF!</definedName>
    <definedName name="_2EDIFICO_A5_10">#REF!</definedName>
    <definedName name="_2Excel_BuiltIn_Print_Area_1_1_1_1">#REF!</definedName>
    <definedName name="_3">#REF!</definedName>
    <definedName name="_30TOTAL_A_6">#REF!</definedName>
    <definedName name="_31TOTAL_A_7">#REF!</definedName>
    <definedName name="_32TOTAL_A_8">#REF!</definedName>
    <definedName name="_33TOTAL_A_9">#REF!</definedName>
    <definedName name="_3EDIFICO_A5_11">#REF!</definedName>
    <definedName name="_4">#REF!</definedName>
    <definedName name="_4EDIFICO_A5_2">#REF!</definedName>
    <definedName name="_5EDIFICO_A5_3">#REF!</definedName>
    <definedName name="_5Sin_nombre">#REF!</definedName>
    <definedName name="_6EDIFICO_A5_4">#REF!</definedName>
    <definedName name="_7EDIFICO_A5_5">#REF!</definedName>
    <definedName name="_8EDIFICO_A5_6">#REF!</definedName>
    <definedName name="_9EDIFICO_A5_7">#REF!</definedName>
    <definedName name="_Arbol">#REF!</definedName>
    <definedName name="_CAL1">[1]DetalleCosto!#REF!</definedName>
    <definedName name="_Compañía">#REF!</definedName>
    <definedName name="_CON3000">[1]DetalleCosto!#REF!</definedName>
    <definedName name="_CON4000">[1]DetalleCosto!#REF!</definedName>
    <definedName name="_CreadoPor">#REF!</definedName>
    <definedName name="_Cuenta">#REF!</definedName>
    <definedName name="_CXC">#REF!</definedName>
    <definedName name="_CXP">#REF!</definedName>
    <definedName name="_DebCre">#REF!</definedName>
    <definedName name="_Descripción">#REF!</definedName>
    <definedName name="_DescripciónE">#REF!</definedName>
    <definedName name="_DescripciónI">#REF!</definedName>
    <definedName name="_f">#REF!</definedName>
    <definedName name="_Fill" hidden="1">#REF!</definedName>
    <definedName name="_Fill1" hidden="1">#REF!</definedName>
    <definedName name="_xlnm._FilterDatabase" localSheetId="0" hidden="1">Presupuesto!$A$4:$R$33</definedName>
    <definedName name="_GAS">#REF!</definedName>
    <definedName name="_HCE050">#REF!</definedName>
    <definedName name="_HCE075">#REF!</definedName>
    <definedName name="_HCE100">#REF!</definedName>
    <definedName name="_HCE125">#REF!</definedName>
    <definedName name="_HCE150">#REF!</definedName>
    <definedName name="_HCE200">#REF!</definedName>
    <definedName name="_HCE250">#REF!</definedName>
    <definedName name="_HCE300">#REF!</definedName>
    <definedName name="_HCE400">#REF!</definedName>
    <definedName name="_HLB050">#REF!</definedName>
    <definedName name="_HLB075">#REF!</definedName>
    <definedName name="_HLB100">#REF!</definedName>
    <definedName name="_HLB125">#REF!</definedName>
    <definedName name="_HLB150">#REF!</definedName>
    <definedName name="_HLB200">#REF!</definedName>
    <definedName name="_HLB250">#REF!</definedName>
    <definedName name="_HLB300">#REF!</definedName>
    <definedName name="_HLB400">#REF!</definedName>
    <definedName name="_HLI100">#REF!</definedName>
    <definedName name="_HLL050">#REF!</definedName>
    <definedName name="_HLL075">#REF!</definedName>
    <definedName name="_HLL100">#REF!</definedName>
    <definedName name="_HLL125">#REF!</definedName>
    <definedName name="_HLL150">#REF!</definedName>
    <definedName name="_HLL200">#REF!</definedName>
    <definedName name="_HLL250">#REF!</definedName>
    <definedName name="_HLL300">#REF!</definedName>
    <definedName name="_HLL400">#REF!</definedName>
    <definedName name="_HLM175">#REF!</definedName>
    <definedName name="_HLR050">#REF!</definedName>
    <definedName name="_HLR075">#REF!</definedName>
    <definedName name="_HLR100">#REF!</definedName>
    <definedName name="_HLR125">#REF!</definedName>
    <definedName name="_HLR150">#REF!</definedName>
    <definedName name="_HLR200">#REF!</definedName>
    <definedName name="_HLR250">#REF!</definedName>
    <definedName name="_HLR300">#REF!</definedName>
    <definedName name="_HLR400">#REF!</definedName>
    <definedName name="_HTW10">#REF!</definedName>
    <definedName name="_HTW12">#REF!</definedName>
    <definedName name="_HTW14">#REF!</definedName>
    <definedName name="_HWP2">#REF!</definedName>
    <definedName name="_HWP4">#REF!</definedName>
    <definedName name="_HWP6">#REF!</definedName>
    <definedName name="_ING">#REF!</definedName>
    <definedName name="_Key1" hidden="1">#REF!</definedName>
    <definedName name="_Key2" hidden="1">#REF!</definedName>
    <definedName name="_Línea">#REF!</definedName>
    <definedName name="_Luz1">#REF!</definedName>
    <definedName name="_lx1">#REF!</definedName>
    <definedName name="_lx2">#REF!</definedName>
    <definedName name="_ModificadoPor">#REF!</definedName>
    <definedName name="_Monto">#REF!</definedName>
    <definedName name="_Observaciones">#REF!</definedName>
    <definedName name="_Order1" hidden="1">0</definedName>
    <definedName name="_Order2" hidden="1">0</definedName>
    <definedName name="_PAS1990">#REF!</definedName>
    <definedName name="_pbe2">#REF!</definedName>
    <definedName name="_per1">#REF!</definedName>
    <definedName name="_per2">#REF!</definedName>
    <definedName name="_Periodo">#REF!</definedName>
    <definedName name="_pp2" localSheetId="3">Scheduled_Payment+Extra_Payment</definedName>
    <definedName name="_pp2">Scheduled_Payment+Extra_Payment</definedName>
    <definedName name="_PYG1990">#REF!</definedName>
    <definedName name="_PYG1999">#REF!</definedName>
    <definedName name="_Referencia">#REF!</definedName>
    <definedName name="_SCE050">#REF!</definedName>
    <definedName name="_SCE075">#REF!</definedName>
    <definedName name="_SCE100">#REF!</definedName>
    <definedName name="_SCE125">#REF!</definedName>
    <definedName name="_SCE150">#REF!</definedName>
    <definedName name="_SCE200">#REF!</definedName>
    <definedName name="_SCE250">#REF!</definedName>
    <definedName name="_SCE300">#REF!</definedName>
    <definedName name="_SCE400">#REF!</definedName>
    <definedName name="_SL1">#REF!</definedName>
    <definedName name="_SL10">#REF!</definedName>
    <definedName name="_SL11">#REF!</definedName>
    <definedName name="_SL12">#REF!</definedName>
    <definedName name="_SL13">#REF!</definedName>
    <definedName name="_SL14">#REF!</definedName>
    <definedName name="_SL15">#REF!</definedName>
    <definedName name="_SL16">#REF!</definedName>
    <definedName name="_SL17">#REF!</definedName>
    <definedName name="_SL18">#REF!</definedName>
    <definedName name="_SL19">#REF!</definedName>
    <definedName name="_SL2">#REF!</definedName>
    <definedName name="_SL20">#REF!</definedName>
    <definedName name="_SL21">#REF!</definedName>
    <definedName name="_SL22">#REF!</definedName>
    <definedName name="_SL23">#REF!</definedName>
    <definedName name="_SL24">#REF!</definedName>
    <definedName name="_SL25">#REF!</definedName>
    <definedName name="_SL26">#REF!</definedName>
    <definedName name="_SL27">#REF!</definedName>
    <definedName name="_SL28">#REF!</definedName>
    <definedName name="_SL29">#REF!</definedName>
    <definedName name="_SL3">#REF!</definedName>
    <definedName name="_SL30">#REF!</definedName>
    <definedName name="_SL31">#REF!</definedName>
    <definedName name="_SL32">#REF!</definedName>
    <definedName name="_SL33">#REF!</definedName>
    <definedName name="_SL34">#REF!</definedName>
    <definedName name="_SL35">#REF!</definedName>
    <definedName name="_SL36">#REF!</definedName>
    <definedName name="_SL37">#REF!</definedName>
    <definedName name="_SL4">#REF!</definedName>
    <definedName name="_SL5">#REF!</definedName>
    <definedName name="_SL6">#REF!</definedName>
    <definedName name="_SL7">#REF!</definedName>
    <definedName name="_SL8">#REF!</definedName>
    <definedName name="_SL9">#REF!</definedName>
    <definedName name="_SLB050">#REF!</definedName>
    <definedName name="_SLB075">#REF!</definedName>
    <definedName name="_SLB100">#REF!</definedName>
    <definedName name="_SLB125">#REF!</definedName>
    <definedName name="_SLB150">#REF!</definedName>
    <definedName name="_SLB200">#REF!</definedName>
    <definedName name="_SLB250">#REF!</definedName>
    <definedName name="_SLB300">#REF!</definedName>
    <definedName name="_SLB400">#REF!</definedName>
    <definedName name="_SLI100">#REF!</definedName>
    <definedName name="_SLL050">#REF!</definedName>
    <definedName name="_SLL075">#REF!</definedName>
    <definedName name="_SLL100">#REF!</definedName>
    <definedName name="_SLL125">#REF!</definedName>
    <definedName name="_SLL150">#REF!</definedName>
    <definedName name="_SLL200">#REF!</definedName>
    <definedName name="_SLL250">#REF!</definedName>
    <definedName name="_SLL300">#REF!</definedName>
    <definedName name="_SLL400">#REF!</definedName>
    <definedName name="_SLM175">#REF!</definedName>
    <definedName name="_SLR050">#REF!</definedName>
    <definedName name="_SLR075">#REF!</definedName>
    <definedName name="_SLR100">#REF!</definedName>
    <definedName name="_SLR125">#REF!</definedName>
    <definedName name="_SLR150">#REF!</definedName>
    <definedName name="_SLR200">#REF!</definedName>
    <definedName name="_SLR250">#REF!</definedName>
    <definedName name="_SLR300">#REF!</definedName>
    <definedName name="_SLR400">#REF!</definedName>
    <definedName name="_Sort" hidden="1">#REF!</definedName>
    <definedName name="_sss2">#N/A</definedName>
    <definedName name="_STW10">#REF!</definedName>
    <definedName name="_STW12">#REF!</definedName>
    <definedName name="_STW14">#REF!</definedName>
    <definedName name="_SWP2">#REF!</definedName>
    <definedName name="_SWP4">#REF!</definedName>
    <definedName name="_SWP6">#REF!</definedName>
    <definedName name="_TipoAsiento">#REF!</definedName>
    <definedName name="_TotalCR">#REF!</definedName>
    <definedName name="_TotalDB">#REF!</definedName>
    <definedName name="_UFS">#REF!</definedName>
    <definedName name="_XX1">#REF!</definedName>
    <definedName name="A">#REF!</definedName>
    <definedName name="A.1.5">#REF!</definedName>
    <definedName name="A_IMPRESIÓN_IM">#REF!</definedName>
    <definedName name="a53.23">#REF!</definedName>
    <definedName name="AA">#REF!</definedName>
    <definedName name="aabbcc" localSheetId="3">Scheduled_Payment+Extra_Payment</definedName>
    <definedName name="aabbcc">Scheduled_Payment+Extra_Payment</definedName>
    <definedName name="abc">#N/A</definedName>
    <definedName name="ABRAZADERAU125">[2]Costos_Base!#REF!</definedName>
    <definedName name="acabados">#REF!</definedName>
    <definedName name="ACCOUNTEDPERIODTYPE1">#REF!</definedName>
    <definedName name="ACENTO">#REF!</definedName>
    <definedName name="ACLPop">#REF!</definedName>
    <definedName name="ACTIVIDADES_CONTROLAR">#REF!</definedName>
    <definedName name="actna">#REF!</definedName>
    <definedName name="ADSAF">#REF!</definedName>
    <definedName name="adsf">#REF!</definedName>
    <definedName name="aef">#REF!</definedName>
    <definedName name="AFJADI">#REF!</definedName>
    <definedName name="AFJAERCOSADI">#REF!</definedName>
    <definedName name="AFJAERCOSAJU">#REF!</definedName>
    <definedName name="AFJAERCOSANT">#REF!</definedName>
    <definedName name="AFJAERCOSRET">#REF!</definedName>
    <definedName name="AFJAERCOSTRA">#REF!</definedName>
    <definedName name="AFJAERDEPADI">#REF!</definedName>
    <definedName name="AFJAERDEPAJU">#REF!</definedName>
    <definedName name="AFJAERDEPANT">#REF!</definedName>
    <definedName name="AFJAERDEPRET">#REF!</definedName>
    <definedName name="AFJAERDEPTRA">#REF!</definedName>
    <definedName name="AFJEQUCOSADI">#REF!</definedName>
    <definedName name="AFJEQUCOSAJU">#REF!</definedName>
    <definedName name="AFJEQUCOSANT">#REF!</definedName>
    <definedName name="AFJEQUCOSRET">#REF!</definedName>
    <definedName name="AFJEQUCOSTRA">#REF!</definedName>
    <definedName name="AFJEQUDEPADI">#REF!</definedName>
    <definedName name="AFJEQUDEPAJU">#REF!</definedName>
    <definedName name="AFJEQUDEPANT">#REF!</definedName>
    <definedName name="AFJEQUDEPRET">#REF!</definedName>
    <definedName name="AFJEQUDEPTRA">#REF!</definedName>
    <definedName name="AFJMOTCOSADI">#REF!</definedName>
    <definedName name="AFJMOTCOSAJU">#REF!</definedName>
    <definedName name="AFJMOTCOSANT">#REF!</definedName>
    <definedName name="AFJMOTCOSRET">#REF!</definedName>
    <definedName name="AFJMOTCOSTRA">#REF!</definedName>
    <definedName name="AFJMOTDEPADI">#REF!</definedName>
    <definedName name="AFJMOTDEPAJU">#REF!</definedName>
    <definedName name="AFJMOTDEPANT">#REF!</definedName>
    <definedName name="AFJMOTDEPRET">#REF!</definedName>
    <definedName name="AFJMOTDEPTRA">#REF!</definedName>
    <definedName name="AFJOBRCOSADI">#REF!</definedName>
    <definedName name="AFJOBRCOSAJU">#REF!</definedName>
    <definedName name="AFJOBRCOSANT">#REF!</definedName>
    <definedName name="AFJOBRCOSRET">#REF!</definedName>
    <definedName name="AFJOBRCOSTRA">#REF!</definedName>
    <definedName name="AFJOBRDEPADI">#REF!</definedName>
    <definedName name="AFJOBRDEPAJU">#REF!</definedName>
    <definedName name="AFJOBRDEPANT">#REF!</definedName>
    <definedName name="AFJOBRDEPRET">#REF!</definedName>
    <definedName name="AFJOBRDEPTRA">#REF!</definedName>
    <definedName name="AFJREPCOSADI">#REF!</definedName>
    <definedName name="AFJREPCOSAJU">#REF!</definedName>
    <definedName name="AFJREPCOSANT">#REF!</definedName>
    <definedName name="AFJREPCOSRET">#REF!</definedName>
    <definedName name="AFJREPCOSTRA">#REF!</definedName>
    <definedName name="AFJREPDEPADI">#REF!</definedName>
    <definedName name="AFJREPDEPAJU">#REF!</definedName>
    <definedName name="AFJREPDEPANT">#REF!</definedName>
    <definedName name="AFJREPDEPRET">#REF!</definedName>
    <definedName name="AFJREPDEPTRA">#REF!</definedName>
    <definedName name="AFJRETCOS">#REF!</definedName>
    <definedName name="AFJRETDEP">#REF!</definedName>
    <definedName name="AFJTERCOSADI">#REF!</definedName>
    <definedName name="AFJTERCOSAJU">#REF!</definedName>
    <definedName name="AFJTERCOSANT">#REF!</definedName>
    <definedName name="AFJTERCOSRET">#REF!</definedName>
    <definedName name="AFJTERCOSTRA">#REF!</definedName>
    <definedName name="AFJTERDEPADI">#REF!</definedName>
    <definedName name="AFJTERDEPAJU">#REF!</definedName>
    <definedName name="AFJTERDEPANT">#REF!</definedName>
    <definedName name="AFJTERDEPRET">#REF!</definedName>
    <definedName name="AFJTERDEPTRA">#REF!</definedName>
    <definedName name="AFT">2.4</definedName>
    <definedName name="AGA">#REF!</definedName>
    <definedName name="Airframe">"A320-200 77t"</definedName>
    <definedName name="Airline">"TAM / TACA / LAN Chile"</definedName>
    <definedName name="AjusteAnexoIX">#REF!</definedName>
    <definedName name="AjusteAnexoVIII">#REF!</definedName>
    <definedName name="AjusteAnexoX">#REF!</definedName>
    <definedName name="AjusteAnexoXI">#REF!</definedName>
    <definedName name="AjusteAnexoXVIII">#REF!</definedName>
    <definedName name="ALAMBRE">[1]DetalleCosto!#REF!</definedName>
    <definedName name="ALBATROS">#REF!</definedName>
    <definedName name="alfa1">#REF!</definedName>
    <definedName name="alfa2">#REF!</definedName>
    <definedName name="alfa3">#REF!</definedName>
    <definedName name="alfa4">#REF!</definedName>
    <definedName name="Alim">#REF!</definedName>
    <definedName name="Alim_herra">#REF!</definedName>
    <definedName name="alimgarita">[2]unitarios!$O$194</definedName>
    <definedName name="alimt2">[2]unitarios!$N$156</definedName>
    <definedName name="ANDAMIO">[1]DetalleCosto!#REF!</definedName>
    <definedName name="año">#REF!</definedName>
    <definedName name="APPSUSERNAME1">#REF!</definedName>
    <definedName name="ARA_Threshold">#REF!</definedName>
    <definedName name="Arbol">#REF!</definedName>
    <definedName name="ARC_ESTADOS">#REF!</definedName>
    <definedName name="ARC_P_L_PROFOR">#REF!</definedName>
    <definedName name="ARC_RATIOS">#REF!</definedName>
    <definedName name="area">#REF!</definedName>
    <definedName name="AREA_16">#REF!</definedName>
    <definedName name="AREA_16_6">#REF!</definedName>
    <definedName name="_xlnm.Extract">#REF!</definedName>
    <definedName name="_xlnm.Print_Area" localSheetId="0">Presupuesto!$A$1:$I$47</definedName>
    <definedName name="area1">#REF!</definedName>
    <definedName name="areaimp">#REF!</definedName>
    <definedName name="ARENA">[1]DetalleCosto!#REF!</definedName>
    <definedName name="ARP_Threshold">#REF!</definedName>
    <definedName name="Arquitectura">#REF!</definedName>
    <definedName name="AS2DocOpenMode" hidden="1">"AS2DocumentEdit"</definedName>
    <definedName name="AS2LinkLS" hidden="1">#REF!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HFV">#REF!</definedName>
    <definedName name="asf">#REF!</definedName>
    <definedName name="Asientos">#REF!</definedName>
    <definedName name="AU">3600</definedName>
    <definedName name="auxiliares">#REF!</definedName>
    <definedName name="ax">#REF!</definedName>
    <definedName name="b">#REF!</definedName>
    <definedName name="B.2.27b">#REF!</definedName>
    <definedName name="B_9_10_11">#REF!</definedName>
    <definedName name="B_Block1">#REF!</definedName>
    <definedName name="B_Block2">#REF!</definedName>
    <definedName name="B_Block3">#REF!</definedName>
    <definedName name="B_Block4">#REF!</definedName>
    <definedName name="B_Block5">#REF!</definedName>
    <definedName name="B_Block6">#REF!</definedName>
    <definedName name="B_Saldo">#REF!,#REF!,#REF!,#REF!,#REF!,#REF!</definedName>
    <definedName name="B5081.">#REF!</definedName>
    <definedName name="BA">#REF!</definedName>
    <definedName name="BACUM">#REF!</definedName>
    <definedName name="BALANCE">#REF!</definedName>
    <definedName name="balances">#REF!</definedName>
    <definedName name="balanci">#REF!</definedName>
    <definedName name="bas">#REF!</definedName>
    <definedName name="BASE">#REF!</definedName>
    <definedName name="BASE2">#REF!</definedName>
    <definedName name="_xlnm.Database">#REF!</definedName>
    <definedName name="bbdfgegt">#REF!</definedName>
    <definedName name="BCS">#REF!</definedName>
    <definedName name="bdfg2456">#REF!</definedName>
    <definedName name="Beg_Bal">#REF!</definedName>
    <definedName name="beta1">#REF!</definedName>
    <definedName name="beta2">#REF!</definedName>
    <definedName name="beta3">#REF!</definedName>
    <definedName name="beta4">#REF!</definedName>
    <definedName name="BG_Del" hidden="1">15</definedName>
    <definedName name="BG_Ins" hidden="1">4</definedName>
    <definedName name="BG_Mod" hidden="1">6</definedName>
    <definedName name="BLOCK14">[1]DetalleCosto!#REF!</definedName>
    <definedName name="BLOCK9">[1]DetalleCosto!#REF!</definedName>
    <definedName name="BODEGAS_CAFETERIAS_TERCERNIVEL">#REF!</definedName>
    <definedName name="Borneras">#REF!</definedName>
    <definedName name="BP">#REF!</definedName>
    <definedName name="BSMT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Area___0___0___0___0">#REF!</definedName>
    <definedName name="BuiltIn_Print_Area___0___0___0___0___0">#REF!</definedName>
    <definedName name="BuiltIn_Print_Area___0___0___0___0___0___0">#REF!</definedName>
    <definedName name="BuiltIn_Print_Area___0___0___0___0___0___0___0">#REF!</definedName>
    <definedName name="BuiltIn_Print_Area___0___0___0___0___0___0___0___0___0">#REF!</definedName>
    <definedName name="BuiltIn_Print_Area___0___0___0___0___0___0___0___0___0___0">#REF!</definedName>
    <definedName name="BuiltIn_Print_Area___0___0___0___0___0___0___0___0___0___0___0">"$"</definedName>
    <definedName name="BuiltIn_Print_Area___0___0___0___0___0___0___0___0___0___0___0___0">"$"</definedName>
    <definedName name="BuiltIn_Print_Area___0_1">0</definedName>
    <definedName name="BuiltIn_Print_Area___0_2">0</definedName>
    <definedName name="BuiltIn_Print_Area___3">#REF!</definedName>
    <definedName name="BuiltIn_Print_Titles">"$"</definedName>
    <definedName name="BuiltIn_Print_Titles___0">"$"</definedName>
    <definedName name="BuscarActivos">#N/A</definedName>
    <definedName name="C_VALOR2">#REF!</definedName>
    <definedName name="CABINAS_DE_RADIO">#REF!</definedName>
    <definedName name="CAL">[1]DetalleCosto!#REF!</definedName>
    <definedName name="CAMERINOS_COSTADOORIENTE">#REF!</definedName>
    <definedName name="CAMERINOS_DEPORTIVOS">#REF!</definedName>
    <definedName name="Canaleta">#REF!</definedName>
    <definedName name="Cantidad">#REF!</definedName>
    <definedName name="cantonelsa">#REF!</definedName>
    <definedName name="cantones">#REF!</definedName>
    <definedName name="cantongua">#REF!</definedName>
    <definedName name="cantonhn">#REF!</definedName>
    <definedName name="Cantonica">#REF!</definedName>
    <definedName name="CAPACCOTR">#REF!</definedName>
    <definedName name="CAPACCTRA">#REF!</definedName>
    <definedName name="CAPADEOTR">#REF!</definedName>
    <definedName name="CAPADETRA">#REF!</definedName>
    <definedName name="CAPADIOTR">#REF!</definedName>
    <definedName name="CAPADITRA">#REF!</definedName>
    <definedName name="CAPAJUOTR">#REF!</definedName>
    <definedName name="CAPAJUTRA">#REF!</definedName>
    <definedName name="CAPRESOTR">#REF!</definedName>
    <definedName name="CAPRESTRA">#REF!</definedName>
    <definedName name="CAPREVOTR">#REF!</definedName>
    <definedName name="CAPREVTRA">#REF!</definedName>
    <definedName name="CAPUTIDIV">#REF!</definedName>
    <definedName name="CAPUTIOTR">#REF!</definedName>
    <definedName name="CAPUTITRA">#REF!</definedName>
    <definedName name="CargoDestino" localSheetId="3">CargosOrigen</definedName>
    <definedName name="CargoDestino">CargosOrigen</definedName>
    <definedName name="CASETA">#REF!</definedName>
    <definedName name="Casetas">#REF!</definedName>
    <definedName name="CashFlowTitleBasic">"BASIC CASHFLOW REQUIREMENTS WITH INITIAL HIGHER CHECKS AT 5 AND 10 YEARS"</definedName>
    <definedName name="CashFlowTitleEqualized">"BASIC EQUALIZED CASHFLOW REQUIREMENTS WITH INITIAL HIGHER CHECKS AT 5 AND 10 YEARS"</definedName>
    <definedName name="CatalogoCuentas">#REF!</definedName>
    <definedName name="cc">#REF!</definedName>
    <definedName name="CD">#REF!</definedName>
    <definedName name="CEMENTO">[1]DetalleCosto!#REF!</definedName>
    <definedName name="cfinant">#REF!</definedName>
    <definedName name="cfinccant">#REF!</definedName>
    <definedName name="cfindesant">#REF!</definedName>
    <definedName name="cfintotalcc">#REF!</definedName>
    <definedName name="CHARTOFACCOUNTSID1">#REF!</definedName>
    <definedName name="CI">#REF!</definedName>
    <definedName name="Cia_01">#REF!</definedName>
    <definedName name="Cia_02">#REF!</definedName>
    <definedName name="Cia_03">#REF!</definedName>
    <definedName name="Cia_04">#REF!</definedName>
    <definedName name="Cia_05">#REF!</definedName>
    <definedName name="Cia_06">#REF!</definedName>
    <definedName name="Cia_07">#REF!</definedName>
    <definedName name="Cia_08">#REF!</definedName>
    <definedName name="Cia_09">#REF!</definedName>
    <definedName name="Cia_10">#REF!</definedName>
    <definedName name="Cia_100">#REF!</definedName>
    <definedName name="Cia_11">#REF!</definedName>
    <definedName name="Cia_12">#REF!</definedName>
    <definedName name="Cia_13">#REF!</definedName>
    <definedName name="Cia_14">#REF!</definedName>
    <definedName name="Cia_15">#REF!</definedName>
    <definedName name="Cia_16">#REF!</definedName>
    <definedName name="Cia_17">#REF!</definedName>
    <definedName name="Cia_18">#REF!</definedName>
    <definedName name="Cia_19">#REF!</definedName>
    <definedName name="Cia_20">#REF!</definedName>
    <definedName name="Cia_21">#REF!</definedName>
    <definedName name="Cia_22">#REF!</definedName>
    <definedName name="Cia_23">#REF!</definedName>
    <definedName name="Cia_24">#REF!</definedName>
    <definedName name="Cia_25">#REF!</definedName>
    <definedName name="Cia_26">#REF!</definedName>
    <definedName name="Cia_27">#REF!</definedName>
    <definedName name="Cia_28">#REF!</definedName>
    <definedName name="Cia_29">#REF!</definedName>
    <definedName name="Cia_30">#REF!</definedName>
    <definedName name="Cia_31">#REF!</definedName>
    <definedName name="Cia_32">#REF!</definedName>
    <definedName name="Cia_33">#REF!</definedName>
    <definedName name="Cia_34">#REF!</definedName>
    <definedName name="Cia_35">#REF!</definedName>
    <definedName name="Cia_36">#REF!</definedName>
    <definedName name="Cia_37">#REF!</definedName>
    <definedName name="Cia_38">#REF!</definedName>
    <definedName name="Cia_39">#REF!</definedName>
    <definedName name="Cia_40">#REF!</definedName>
    <definedName name="Cia_41">#REF!</definedName>
    <definedName name="Cia_42">#REF!</definedName>
    <definedName name="Cia_43">#REF!</definedName>
    <definedName name="Cia_44">#REF!</definedName>
    <definedName name="Cia_45">#REF!</definedName>
    <definedName name="Cia_46">#REF!</definedName>
    <definedName name="Cia_47">#REF!</definedName>
    <definedName name="Cia_48">#REF!</definedName>
    <definedName name="Cia_49">#REF!</definedName>
    <definedName name="Cia_50">#REF!</definedName>
    <definedName name="Cia_51">#REF!</definedName>
    <definedName name="Cia_52">#REF!</definedName>
    <definedName name="Cia_53">#REF!</definedName>
    <definedName name="Cia_54">#REF!</definedName>
    <definedName name="Cia_55">#REF!</definedName>
    <definedName name="Cia_56">#REF!</definedName>
    <definedName name="Cia_57">#REF!</definedName>
    <definedName name="Cia_58">#REF!</definedName>
    <definedName name="Cia_59">#REF!</definedName>
    <definedName name="Cia_60">#REF!</definedName>
    <definedName name="Cia_61">#REF!</definedName>
    <definedName name="Cia_62">#REF!</definedName>
    <definedName name="Cia_63">#REF!</definedName>
    <definedName name="Cia_64">#REF!</definedName>
    <definedName name="Cia_65">#REF!</definedName>
    <definedName name="Cia_66">#REF!</definedName>
    <definedName name="Cia_67">#REF!</definedName>
    <definedName name="Cia_68">#REF!</definedName>
    <definedName name="Cia_69">#REF!</definedName>
    <definedName name="Cia_70">#REF!</definedName>
    <definedName name="Cia_71">#REF!</definedName>
    <definedName name="Cia_72">#REF!</definedName>
    <definedName name="Cia_73">#REF!</definedName>
    <definedName name="Cia_74">#REF!</definedName>
    <definedName name="Cia_75">#REF!</definedName>
    <definedName name="Cia_76">#REF!</definedName>
    <definedName name="Cia_77">#REF!</definedName>
    <definedName name="Cia_78">#REF!</definedName>
    <definedName name="Cia_79">#REF!</definedName>
    <definedName name="Cia_80">#REF!</definedName>
    <definedName name="Cia_81">#REF!</definedName>
    <definedName name="Cia_82">#REF!</definedName>
    <definedName name="Cia_83">#REF!</definedName>
    <definedName name="Cia_84">#REF!</definedName>
    <definedName name="Cia_85">#REF!</definedName>
    <definedName name="Cia_86">#REF!</definedName>
    <definedName name="Cia_87">#REF!</definedName>
    <definedName name="Cia_88">#REF!</definedName>
    <definedName name="Cia_89">#REF!</definedName>
    <definedName name="Cia_90">#REF!</definedName>
    <definedName name="Cia_91">#REF!</definedName>
    <definedName name="Cia_92">#REF!</definedName>
    <definedName name="Cia_93">#REF!</definedName>
    <definedName name="Cia_94">#REF!</definedName>
    <definedName name="Cia_95">#REF!</definedName>
    <definedName name="Cia_96">#REF!</definedName>
    <definedName name="Cia_97">#REF!</definedName>
    <definedName name="Cia_98">#REF!</definedName>
    <definedName name="Cia_99">#REF!</definedName>
    <definedName name="CIAS">#REF!</definedName>
    <definedName name="CICINDELA">#REF!</definedName>
    <definedName name="Clave">#REF!</definedName>
    <definedName name="CLAVO">[1]DetalleCosto!#REF!</definedName>
    <definedName name="CLAVO1">[1]DetalleCosto!#REF!</definedName>
    <definedName name="cltotalant">#REF!</definedName>
    <definedName name="cltotalcc">#REF!</definedName>
    <definedName name="cltotaldesant">#REF!</definedName>
    <definedName name="cltotaldessig">#REF!</definedName>
    <definedName name="cltotalsig">#REF!</definedName>
    <definedName name="cnp">#REF!</definedName>
    <definedName name="codtrab">#REF!</definedName>
    <definedName name="COMPACTADO">#REF!</definedName>
    <definedName name="CompanyName">#REF!</definedName>
    <definedName name="Compañías">#REF!</definedName>
    <definedName name="COMPMES">#REF!</definedName>
    <definedName name="ComputedPop">#REF!</definedName>
    <definedName name="CONCRETEADO">#REF!</definedName>
    <definedName name="CONNECTSTRING1">#REF!</definedName>
    <definedName name="CONSTRUCCION">#REF!</definedName>
    <definedName name="consumibles">#REF!</definedName>
    <definedName name="copia">#REF!</definedName>
    <definedName name="COPIAS">#REF!</definedName>
    <definedName name="Costo_Directo">#REF!</definedName>
    <definedName name="costod">#REF!</definedName>
    <definedName name="costos">#REF!</definedName>
    <definedName name="COUNTER">#REF!</definedName>
    <definedName name="CPFinal">#REF!</definedName>
    <definedName name="CPInicio">#REF!</definedName>
    <definedName name="CREATESUMMARYJNLS1">#REF!</definedName>
    <definedName name="Cred_urb">#REF!</definedName>
    <definedName name="Cred_viv">#REF!</definedName>
    <definedName name="CRITERIACOLUMN1">#REF!</definedName>
    <definedName name="_xlnm.Criteria">#REF!</definedName>
    <definedName name="Cronograma">#REF!</definedName>
    <definedName name="CRONOS">#REF!</definedName>
    <definedName name="CS">#REF!</definedName>
    <definedName name="csgsf">#REF!</definedName>
    <definedName name="ctna">#REF!</definedName>
    <definedName name="ctotalccant">#REF!</definedName>
    <definedName name="ctotaldesant">#REF!</definedName>
    <definedName name="CU2INT">#REF!</definedName>
    <definedName name="CUADRALITA">#REF!</definedName>
    <definedName name="Cuentas">#REF!</definedName>
    <definedName name="CuentasContables">#REF!</definedName>
    <definedName name="CuentasContablesCCPM">#REF!</definedName>
    <definedName name="CuentasContablesCOPM">#REF!</definedName>
    <definedName name="CuentasContablesSR">#REF!</definedName>
    <definedName name="CuentasNombre">#REF!</definedName>
    <definedName name="Currency">"US$"</definedName>
    <definedName name="cv">#REF!</definedName>
    <definedName name="cvb">#REF!</definedName>
    <definedName name="d">#REF!</definedName>
    <definedName name="Da">#REF!,#REF!,#REF!,#REF!</definedName>
    <definedName name="Data">#REF!</definedName>
    <definedName name="Datab">#REF!,#REF!,#REF!,#REF!</definedName>
    <definedName name="Datos">#REF!</definedName>
    <definedName name="DBNAME1">#REF!</definedName>
    <definedName name="DBUSERNAME1">#REF!</definedName>
    <definedName name="dd">#REF!</definedName>
    <definedName name="DDDDDD">#REF!</definedName>
    <definedName name="dead" localSheetId="3">Scheduled_Payment+Extra_Payment</definedName>
    <definedName name="dead">Scheduled_Payment+Extra_Payment</definedName>
    <definedName name="DELETELOGICTYPE1">#REF!</definedName>
    <definedName name="dEM">#REF!</definedName>
    <definedName name="DEPADI">#REF!</definedName>
    <definedName name="DEPREC">#REF!</definedName>
    <definedName name="DER_OCI">#REF!</definedName>
    <definedName name="DER_PRI">#REF!</definedName>
    <definedName name="DER_RES">#REF!</definedName>
    <definedName name="DESAGUE">#N/A</definedName>
    <definedName name="DESENCOFRANTE">[1]DetalleCosto!#REF!</definedName>
    <definedName name="DEWD">#REF!</definedName>
    <definedName name="df">#REF!</definedName>
    <definedName name="dfa" hidden="1">"AS2DocumentEdit"</definedName>
    <definedName name="dfe">#REF!</definedName>
    <definedName name="DFEFW">#REF!</definedName>
    <definedName name="DFS">#REF!</definedName>
    <definedName name="dfsa">#REF!</definedName>
    <definedName name="dfsddfs2334">#REF!</definedName>
    <definedName name="dfsdfsfr234">#REF!</definedName>
    <definedName name="Dias1080">#REF!</definedName>
    <definedName name="Dias1440">#REF!</definedName>
    <definedName name="Dias180">#REF!</definedName>
    <definedName name="Dias1800">#REF!</definedName>
    <definedName name="Dias270">#REF!</definedName>
    <definedName name="Dias30">#REF!</definedName>
    <definedName name="Dias360">#REF!</definedName>
    <definedName name="Dias3600">#REF!</definedName>
    <definedName name="Dias60">#REF!</definedName>
    <definedName name="Dias720">#REF!</definedName>
    <definedName name="Dias90">#REF!</definedName>
    <definedName name="DiasTotal">#REF!</definedName>
    <definedName name="DIFUSOR_ACRILICO1X4">#REF!</definedName>
    <definedName name="Directo">#REF!</definedName>
    <definedName name="DO">#REF!</definedName>
    <definedName name="dólar">#REF!</definedName>
    <definedName name="dólares">'[3]Casa de habitación'!$K$12</definedName>
    <definedName name="DOS">#REF!</definedName>
    <definedName name="durac">#REF!</definedName>
    <definedName name="duración">#REF!</definedName>
    <definedName name="Duracion_proyecto_meses">#REF!</definedName>
    <definedName name="dvtcdes">#REF!</definedName>
    <definedName name="dvtcjub">#REF!</definedName>
    <definedName name="DXSAF">#REF!</definedName>
    <definedName name="E_Block1">#REF!</definedName>
    <definedName name="E_Block2">#REF!</definedName>
    <definedName name="E_Block3">#REF!</definedName>
    <definedName name="E_Block4">#REF!</definedName>
    <definedName name="E_Saldo">#REF!,#REF!,#REF!,#REF!</definedName>
    <definedName name="edadct">#REF!</definedName>
    <definedName name="Edificio_D">#REF!</definedName>
    <definedName name="EDIFICO_A5">#REF!</definedName>
    <definedName name="EE">#REF!</definedName>
    <definedName name="EEX">#REF!</definedName>
    <definedName name="EMPRESA">#REF!</definedName>
    <definedName name="End_Bal">#REF!</definedName>
    <definedName name="ENFERMERAS">#REF!</definedName>
    <definedName name="equipo">#REF!</definedName>
    <definedName name="er">#REF!</definedName>
    <definedName name="esa">#REF!</definedName>
    <definedName name="ESPECIALIZADOS">#REF!</definedName>
    <definedName name="EWW">#REF!</definedName>
    <definedName name="exca">#REF!</definedName>
    <definedName name="EXCAV">#REF!</definedName>
    <definedName name="EXCAVACION">#REF!</definedName>
    <definedName name="excavaciòn">#REF!</definedName>
    <definedName name="Excel_BuiltIn_Consolidate_Area">NA()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NA()</definedName>
    <definedName name="Excel_BuiltIn_Print_Area_2">#REF!</definedName>
    <definedName name="Excel_BuiltIn_Print_Area_3">#REF!</definedName>
    <definedName name="Excel_BuiltIn_Print_Area_4">#REF!</definedName>
    <definedName name="Excel_BuiltIn_Print_Area_6">#REF!</definedName>
    <definedName name="Excel_BuiltIn_Print_Area_7">#REF!</definedName>
    <definedName name="Excel_BuiltIn_Print_Area_8">#REF!</definedName>
    <definedName name="Excel_BuiltIn_Print_Titles_1">(#REF!,#REF!)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0">#REF!</definedName>
    <definedName name="Excel_BuiltIn_Print_Titles_11">#REF!</definedName>
    <definedName name="Excel_BuiltIn_Print_Titles_12">#REF!</definedName>
    <definedName name="Excel_BuiltIn_Print_Titles_13">#REF!</definedName>
    <definedName name="Excel_BuiltIn_Print_Titles_2_1">#REF!</definedName>
    <definedName name="Excel_BuiltIn_Print_Titles_3_1">#REF!</definedName>
    <definedName name="Excel_BuiltIn_Print_Titles_4">#REF!</definedName>
    <definedName name="Excel_BuiltIn_Print_Titles_4_1">#REF!</definedName>
    <definedName name="Excel_BuiltIn_Print_Titles_4_1_1">#REF!</definedName>
    <definedName name="Excel_BuiltIn_Print_Titles_4_1_1_1">#REF!</definedName>
    <definedName name="Excel_BuiltIn_Print_Titles_5">#REF!</definedName>
    <definedName name="Excel_BuiltIn_Print_Titles_6">(#REF!,#REF!)</definedName>
    <definedName name="Excel_BuiltIn_Print_Titles_6_1">#REF!</definedName>
    <definedName name="Excel_BuiltIn_Print_Titles_7">#REF!</definedName>
    <definedName name="Excel_BuiltIn_Print_Titles_8">(#REF!,#REF!)</definedName>
    <definedName name="Excel_BuiltIn_Print_Titles_9">#REF!</definedName>
    <definedName name="exteriores">#REF!</definedName>
    <definedName name="Extra_Pay">#REF!</definedName>
    <definedName name="fa">#REF!</definedName>
    <definedName name="FACTOR">#REF!</definedName>
    <definedName name="factor_de_indirectos">#REF!</definedName>
    <definedName name="FACTOR1">#REF!</definedName>
    <definedName name="factor2">#REF!</definedName>
    <definedName name="factor3">#REF!</definedName>
    <definedName name="factorajuste">#REF!</definedName>
    <definedName name="factordes">#REF!</definedName>
    <definedName name="factorpatrimonio">#REF!</definedName>
    <definedName name="fad">[2]unitarios!#REF!</definedName>
    <definedName name="FASES">#REF!</definedName>
    <definedName name="FCI">#REF!</definedName>
    <definedName name="FCP">#REF!</definedName>
    <definedName name="fe">[2]Costos_Base!#REF!</definedName>
    <definedName name="fecha">#REF!</definedName>
    <definedName name="FEWF">#REF!</definedName>
    <definedName name="FFAPPCOLNAME1_1">#REF!</definedName>
    <definedName name="FFAPPCOLNAME2_1">#REF!</definedName>
    <definedName name="FFAPPCOLNAME3_1">#REF!</definedName>
    <definedName name="FFAPPCOLNAME4_1">#REF!</definedName>
    <definedName name="FFAPPCOLNAME5_1">#REF!</definedName>
    <definedName name="FFAPPCOLNAME6_1">#REF!</definedName>
    <definedName name="FFAPPCOLNAME7_1">#REF!</definedName>
    <definedName name="fff">#REF!</definedName>
    <definedName name="FFSEGMENT1_1">#REF!</definedName>
    <definedName name="FFSEGMENT2_1">#REF!</definedName>
    <definedName name="FFSEGMENT3_1">#REF!</definedName>
    <definedName name="FFSEGMENT4_1">#REF!</definedName>
    <definedName name="FFSEGMENT5_1">#REF!</definedName>
    <definedName name="FFSEGMENT6_1">#REF!</definedName>
    <definedName name="FFSEGMENT7_1">#REF!</definedName>
    <definedName name="FFSEGSEPARATOR1">#REF!</definedName>
    <definedName name="FHTotal">485</definedName>
    <definedName name="Fianza">#REF!,#REF!</definedName>
    <definedName name="FIEDNAMEROW2">#REF!</definedName>
    <definedName name="FIELDNAMECOLUMN1">#REF!</definedName>
    <definedName name="FIELDNAMEROW1">#REF!</definedName>
    <definedName name="fila">#REF!</definedName>
    <definedName name="FIRSTDATAROW1">#REF!</definedName>
    <definedName name="flujo1">#REF!</definedName>
    <definedName name="FNDNAM1">#REF!</definedName>
    <definedName name="FNDUSERID1">#REF!</definedName>
    <definedName name="FOCO">#REF!</definedName>
    <definedName name="FOCOPAR20">#REF!</definedName>
    <definedName name="FOSA">#REF!</definedName>
    <definedName name="FRAGATA87">#REF!</definedName>
    <definedName name="FRAGATA95">#REF!</definedName>
    <definedName name="FRAGATA98">#REF!</definedName>
    <definedName name="FU">#REF!</definedName>
    <definedName name="fuente">#REF!</definedName>
    <definedName name="fuera">#REF!</definedName>
    <definedName name="Full_Print">#REF!</definedName>
    <definedName name="Funciones">#REF!</definedName>
    <definedName name="FuncionesNombre">#REF!</definedName>
    <definedName name="FUNCTIONALCURRENCY1">#REF!</definedName>
    <definedName name="fundaciones">#REF!</definedName>
    <definedName name="g">#REF!</definedName>
    <definedName name="GAMEZ" localSheetId="3" hidden="1">{"'TABLAS GRAFICAS'!$B$51:$B$62","'GRAFICOS'!$A$45"}</definedName>
    <definedName name="GAMEZ" hidden="1">{"'TABLAS GRAFICAS'!$B$51:$B$62","'GRAFICOS'!$A$45"}</definedName>
    <definedName name="Gamm" localSheetId="3" hidden="1">{"'TABLAS GRAFICAS'!$B$51:$B$62","'GRAFICOS'!$A$45"}</definedName>
    <definedName name="Gamm" hidden="1">{"'TABLAS GRAFICAS'!$B$51:$B$62","'GRAFICOS'!$A$45"}</definedName>
    <definedName name="garantia">#REF!,#REF!</definedName>
    <definedName name="GARNEA">#REF!</definedName>
    <definedName name="gastos_financieros">#REF!</definedName>
    <definedName name="gastos_generales">#REF!</definedName>
    <definedName name="gastos_tecnicos">#REF!</definedName>
    <definedName name="GAVILAN">#REF!</definedName>
    <definedName name="GEMINIS">#REF!</definedName>
    <definedName name="gf">#REF!</definedName>
    <definedName name="GG">#REF!</definedName>
    <definedName name="ggtr234">#REF!</definedName>
    <definedName name="GLAMMYX">#REF!</definedName>
    <definedName name="_xlnm.Recorder">#REF!</definedName>
    <definedName name="GRADA">#REF!</definedName>
    <definedName name="GRADAS_ORIENTE">#REF!</definedName>
    <definedName name="graficobarradash">#REF!</definedName>
    <definedName name="grande" localSheetId="3">Scheduled_Payment+Extra_Payment</definedName>
    <definedName name="grande">Scheduled_Payment+Extra_Payment</definedName>
    <definedName name="gsgsfwer24245">#REF!</definedName>
    <definedName name="GSOWEA">#REF!</definedName>
    <definedName name="GUARNICION">#N/A</definedName>
    <definedName name="GWYUID1">#REF!</definedName>
    <definedName name="H">#REF!</definedName>
    <definedName name="HABRAZADERA_STRUT_050_CLAMP">#REF!</definedName>
    <definedName name="HABRAZADERA_STRUT_050_HANGER">#REF!</definedName>
    <definedName name="HABRAZADERA_STRUT_075_CLAMP">#REF!</definedName>
    <definedName name="HABRAZADERA_STRUT_075_HANGER">#REF!</definedName>
    <definedName name="HABRAZADERA_STRUT_100_CLAMP">#REF!</definedName>
    <definedName name="HABRAZADERA_STRUT_100_HANGER">#REF!</definedName>
    <definedName name="HABRAZADERA_STRUT_125_CLAMP">#REF!</definedName>
    <definedName name="HABRAZADERA_STRUT_125_HANGER">#REF!</definedName>
    <definedName name="HABRAZADERA_STRUT_150_CLAMP">#REF!</definedName>
    <definedName name="HABRAZADERA_STRUT_150_HANGER">#REF!</definedName>
    <definedName name="HABRAZADERA_STRUT_200_CLAMP">#REF!</definedName>
    <definedName name="HABRAZADERA_STRUT_200_HANGER">#REF!</definedName>
    <definedName name="HABRAZADERA_STRUT_250_CLAMP">#REF!</definedName>
    <definedName name="HABRAZADERA_STRUT_250_HANGER">#REF!</definedName>
    <definedName name="HABRAZADERA_STRUT_300_CLAMP">#REF!</definedName>
    <definedName name="HABRAZADERA_STRUT_300_HANGER">#REF!</definedName>
    <definedName name="HABRAZADERA_STRUT_400_CLAMP">[4]Costos_Base!$E$159</definedName>
    <definedName name="HABRAZADERA_STRUT_400_HANGER">#REF!</definedName>
    <definedName name="HABRAZADERA_STRUT_500_CLAMP">#REF!</definedName>
    <definedName name="HABRAZADERA_STRUT_500_HANGER">#REF!</definedName>
    <definedName name="HABRAZADERA_STRUT_600_CLAMP">#REF!</definedName>
    <definedName name="HABRAZADERA_STRUT_600_HANGER">#REF!</definedName>
    <definedName name="hacomprim">[2]unitarios!$F$174</definedName>
    <definedName name="HACOPLE_STRUT_3.8">#REF!</definedName>
    <definedName name="HACSR0">#REF!</definedName>
    <definedName name="HACSR00">#REF!</definedName>
    <definedName name="HACSR000">#REF!</definedName>
    <definedName name="HACSR0000">#REF!</definedName>
    <definedName name="HACSR2">#REF!</definedName>
    <definedName name="HACSR4">#REF!</definedName>
    <definedName name="HACSR6">#REF!</definedName>
    <definedName name="HADAPTADOR050">#REF!</definedName>
    <definedName name="HADAPTADOR075">#REF!</definedName>
    <definedName name="HADAPTADOR100">#REF!</definedName>
    <definedName name="HADAPTADOR125">#REF!</definedName>
    <definedName name="HADAPTADOR150">#REF!</definedName>
    <definedName name="HADAPTADOR200">#REF!</definedName>
    <definedName name="HADAPTADOR250">#REF!</definedName>
    <definedName name="HADAPTADOR300">#REF!</definedName>
    <definedName name="HADAPTADOR400">#REF!</definedName>
    <definedName name="HALAMBRE_GALVANIZADO12">#REF!</definedName>
    <definedName name="HALAMBRE_GALVANIZADO14">#REF!</definedName>
    <definedName name="HALAMBRE_GALVANIZADO16">#REF!</definedName>
    <definedName name="halimaislam">[2]unitarios!$N$261</definedName>
    <definedName name="halimbombaret">[2]unitarios!$N$19</definedName>
    <definedName name="halimchiler">[2]unitarios!$F$224</definedName>
    <definedName name="halimgarita">[2]unitarios!$N$194</definedName>
    <definedName name="halimmanejadora">[2]unitarios!$N$127</definedName>
    <definedName name="halimplanta">[2]unitarios!$F$268</definedName>
    <definedName name="halimt1">[2]unitarios!#REF!</definedName>
    <definedName name="halimtmaa">[2]unitarios!$N$240</definedName>
    <definedName name="halimtp">[2]unitarios!$F$204</definedName>
    <definedName name="halimtp1">[2]unitarios!$N$215</definedName>
    <definedName name="halimups">[2]unitarios!$N$45</definedName>
    <definedName name="HALOGENA">#REF!</definedName>
    <definedName name="HALURO1000W">#REF!</definedName>
    <definedName name="HALURO150W">#REF!</definedName>
    <definedName name="HALURO400WCAMPANA">#REF!</definedName>
    <definedName name="HALURO400WPARQUEO">#REF!</definedName>
    <definedName name="HANCLA_DROPIN_1.2">#REF!</definedName>
    <definedName name="HANCLA_DROPIN_3.8">#REF!</definedName>
    <definedName name="HANCLA_HILTI">#REF!</definedName>
    <definedName name="HANCLA_METALICA">#REF!</definedName>
    <definedName name="HANCLA_METALICA050">#REF!</definedName>
    <definedName name="HANCLAS10">#REF!</definedName>
    <definedName name="HANCLAS8">#REF!</definedName>
    <definedName name="HANTETAPA">#REF!</definedName>
    <definedName name="HAPLIQUE_PARED_60W">#REF!</definedName>
    <definedName name="HARANDELA_STRUT_PLANA1.2">#REF!</definedName>
    <definedName name="HARANDELA_STRUT_PLANA3.8">#REF!</definedName>
    <definedName name="HATENUADOR_SONIDO_75W_LEVITON">#REF!</definedName>
    <definedName name="HAY">#REF!</definedName>
    <definedName name="HBALASTRO_2X32W">#REF!</definedName>
    <definedName name="HBALASTRO2X32">#REF!</definedName>
    <definedName name="HBALASTRO2X32W">#REF!</definedName>
    <definedName name="HBARRA10">#REF!</definedName>
    <definedName name="HBARRA10UL">#REF!</definedName>
    <definedName name="HBARRA8">#REF!</definedName>
    <definedName name="HBARRA8UL">#REF!</definedName>
    <definedName name="Hbarras">[2]tierras!$G$37</definedName>
    <definedName name="HBASELAMPARAFL">#REF!</definedName>
    <definedName name="HBASETUBOFL32W">#REF!</definedName>
    <definedName name="HBATERIA_2TUBOS">#REF!</definedName>
    <definedName name="HBUSHING050">#REF!</definedName>
    <definedName name="HBUSHING075">#REF!</definedName>
    <definedName name="HBUSHING100">#REF!</definedName>
    <definedName name="HBUSHING125">#REF!</definedName>
    <definedName name="HBUSHING150">#REF!</definedName>
    <definedName name="HBUSHING200">#REF!</definedName>
    <definedName name="HBUSHING250">#REF!</definedName>
    <definedName name="HBUSHING300">#REF!</definedName>
    <definedName name="HBUSHING400">#REF!</definedName>
    <definedName name="HCABLE_ACERADO_1.8">#REF!</definedName>
    <definedName name="HCABLE_COAXIAL_RG6">#REF!</definedName>
    <definedName name="HCABLE_POTENCIA_0ALUMINIO">#REF!</definedName>
    <definedName name="HCABLE_POTENCIA_2ALUMINIO">#REF!</definedName>
    <definedName name="HCABLE_POTENCIA_2COBRE">#REF!</definedName>
    <definedName name="HCABLE_POTENCIA2">#REF!</definedName>
    <definedName name="HCABLE_TELEFONICO_10PARES_INTEMPERIE">#REF!</definedName>
    <definedName name="HCABLE_TELEFONICO_12PARES_INTERIORES">#REF!</definedName>
    <definedName name="HCABLE_TELEFONICO_2PARES_INTERIORES">#REF!</definedName>
    <definedName name="HCABLE_TELEFONICO_3PARES_INTERIORES">#REF!</definedName>
    <definedName name="HCABLE_TELEFONICO_4PARES_INTERIORES">#REF!</definedName>
    <definedName name="HCABLE_TELEFONICO_6PARES_INTERIORES">#REF!</definedName>
    <definedName name="HCABLE_UTP_CAT3">#REF!</definedName>
    <definedName name="HCABLE_UTP_CAT5E">#REF!</definedName>
    <definedName name="HCABLE_UTP_CAT6">#REF!</definedName>
    <definedName name="HCADWELD_GT">#REF!</definedName>
    <definedName name="HCADWELD_TA">#REF!</definedName>
    <definedName name="HCADWELD115">#REF!</definedName>
    <definedName name="HCADWELD150">#REF!</definedName>
    <definedName name="HCADWELD200">#REF!</definedName>
    <definedName name="HCADWELD250">#REF!</definedName>
    <definedName name="HCADWELD32">#REF!</definedName>
    <definedName name="HCADWELD45">#REF!</definedName>
    <definedName name="HCADWELD65">#REF!</definedName>
    <definedName name="HCADWELD90">#REF!</definedName>
    <definedName name="HCAJA12X18X8">#REF!</definedName>
    <definedName name="HCAJA18X12X6">#REF!</definedName>
    <definedName name="HCAJA4X2">#REF!</definedName>
    <definedName name="HCAJA4X2CONDUIT">#REF!</definedName>
    <definedName name="HCAJA4X2PESADA">#REF!</definedName>
    <definedName name="HCAJA4X2PLASTICA">#REF!</definedName>
    <definedName name="HCAJA4X4">#REF!</definedName>
    <definedName name="HCAJA4X6X8">#REF!</definedName>
    <definedName name="HCAJA5X5">#REF!</definedName>
    <definedName name="HCAJA6X12X18">#REF!</definedName>
    <definedName name="HCAJA6X8X12">#REF!</definedName>
    <definedName name="HCAJAOCTAGONAL">#REF!</definedName>
    <definedName name="HCAJAOCTAGONALCONDUIT">#REF!</definedName>
    <definedName name="HCAJAOCTAGONALPESADA">#REF!</definedName>
    <definedName name="HCAJAOCTAGONALPLASTICA">#REF!</definedName>
    <definedName name="HCAMISA050">#REF!</definedName>
    <definedName name="HCAMISA075">#REF!</definedName>
    <definedName name="HCAMISA100">#REF!</definedName>
    <definedName name="HCAMISA125">#REF!</definedName>
    <definedName name="HCAMISA150">#REF!</definedName>
    <definedName name="HCAMISA200">#REF!</definedName>
    <definedName name="HCAMISA250">#REF!</definedName>
    <definedName name="HCAMISA300">#REF!</definedName>
    <definedName name="HCAMISA400">#REF!</definedName>
    <definedName name="HCANALETA_LEGRAND_10X50X2000">#REF!</definedName>
    <definedName name="HCANALETA_PLASTICA_LEGRAND_100X50X2000">#REF!</definedName>
    <definedName name="HCANALETA4X4">#REF!</definedName>
    <definedName name="HCANALETA6X4">#REF!</definedName>
    <definedName name="HCANALETA8X4">#REF!</definedName>
    <definedName name="HCANOPE">#REF!</definedName>
    <definedName name="HCAPA_ARENA">#REF!</definedName>
    <definedName name="HCBAND_IT">#REF!</definedName>
    <definedName name="HCCONDUIT050">#REF!</definedName>
    <definedName name="HCCONDUIT075">#REF!</definedName>
    <definedName name="HCCONDUIT100">#REF!</definedName>
    <definedName name="HCCONDUIT125">#REF!</definedName>
    <definedName name="HCCONDUIT150">#REF!</definedName>
    <definedName name="HCCONDUIT200">#REF!</definedName>
    <definedName name="HCCONDUIT250">#REF!</definedName>
    <definedName name="HCCONDUIT300">#REF!</definedName>
    <definedName name="HCCONDUIT400">#REF!</definedName>
    <definedName name="HCEPO_GALVANIZADO">#REF!</definedName>
    <definedName name="HCEPO0">#REF!</definedName>
    <definedName name="HCEPO00">#REF!</definedName>
    <definedName name="HCEPO000">#REF!</definedName>
    <definedName name="HCEPO0000">#REF!</definedName>
    <definedName name="HCEPO2">#REF!</definedName>
    <definedName name="HCEPO250">#REF!</definedName>
    <definedName name="HCEPO350">#REF!</definedName>
    <definedName name="HCEPO4">#REF!</definedName>
    <definedName name="HCEPO500">#REF!</definedName>
    <definedName name="HCEPO6">#REF!</definedName>
    <definedName name="HCEPO8">#REF!</definedName>
    <definedName name="HCINCHOP11">#REF!</definedName>
    <definedName name="HCINCHOP12">#REF!</definedName>
    <definedName name="HCINCHOP14">#REF!</definedName>
    <definedName name="HCINCHOP4">#REF!</definedName>
    <definedName name="HCINCHOP6">#REF!</definedName>
    <definedName name="HCINCHOP7">#REF!</definedName>
    <definedName name="HCINTA1700">#REF!</definedName>
    <definedName name="HCINTA23">#REF!</definedName>
    <definedName name="HCINTA33">#REF!</definedName>
    <definedName name="HCLAVO_ANGULAR_HILTI">#REF!</definedName>
    <definedName name="HCLAVO_CON_ROSCA_HILTI">#REF!</definedName>
    <definedName name="HCLAVO_HILTI">#REF!</definedName>
    <definedName name="HCODOEMT050">#REF!</definedName>
    <definedName name="HCODOEMT075">#REF!</definedName>
    <definedName name="HCODOEMT100">#REF!</definedName>
    <definedName name="HCODOEMT125">#REF!</definedName>
    <definedName name="HCODOEMT150">#REF!</definedName>
    <definedName name="HCODOEMT200">#REF!</definedName>
    <definedName name="HCODOEMT250">#REF!</definedName>
    <definedName name="HCODOEMT300">#REF!</definedName>
    <definedName name="HCODOEMT400">#REF!</definedName>
    <definedName name="HCODOIMC050">#REF!</definedName>
    <definedName name="HCODOIMC075">#REF!</definedName>
    <definedName name="HCODOIMC100">#REF!</definedName>
    <definedName name="HCODOIMC125">#REF!</definedName>
    <definedName name="HCODOIMC150">#REF!</definedName>
    <definedName name="HCODOIMC200">#REF!</definedName>
    <definedName name="HCODOIMC250">#REF!</definedName>
    <definedName name="HCODOIMC300">#REF!</definedName>
    <definedName name="HCODOIMC400">#REF!</definedName>
    <definedName name="HCOMPAC12X18">#REF!</definedName>
    <definedName name="HCOMPAC18X36">#REF!</definedName>
    <definedName name="HCOMPAC24X40">#REF!</definedName>
    <definedName name="HCOMPAC6X18">#REF!</definedName>
    <definedName name="HCONCRETEADO">#REF!</definedName>
    <definedName name="HCONCRETEADO12X4">#REF!</definedName>
    <definedName name="HCONCRETEADO18X4">#REF!</definedName>
    <definedName name="HCONCRETEADO24X4">#REF!</definedName>
    <definedName name="HCONDUIT050">#REF!</definedName>
    <definedName name="HCONDUIT075">#REF!</definedName>
    <definedName name="HCONDUIT100">#REF!</definedName>
    <definedName name="HCONDUIT125">#REF!</definedName>
    <definedName name="HCONDUIT150">#REF!</definedName>
    <definedName name="HCONDUIT200">#REF!</definedName>
    <definedName name="HCONDUIT250">#REF!</definedName>
    <definedName name="HCONDUIT300">#REF!</definedName>
    <definedName name="HCONDUIT400">#REF!</definedName>
    <definedName name="HCONEC_CLT050">#REF!</definedName>
    <definedName name="HCONEC_CLT075">#REF!</definedName>
    <definedName name="HCONEC_CLT100">#REF!</definedName>
    <definedName name="HCONEC_CLT125">#REF!</definedName>
    <definedName name="HCONEC_CLT150">#REF!</definedName>
    <definedName name="HCONEC_CLT200">#REF!</definedName>
    <definedName name="HCONEC_CLT250">#REF!</definedName>
    <definedName name="HCONEC_CLT300">#REF!</definedName>
    <definedName name="HCONEC_CLT400">#REF!</definedName>
    <definedName name="HCONEC_RLT050">#REF!</definedName>
    <definedName name="HCONEC_RLT075">#REF!</definedName>
    <definedName name="HCONEC_RLT100">#REF!</definedName>
    <definedName name="HCONEC_RLT125">#REF!</definedName>
    <definedName name="HCONEC_RLT150">#REF!</definedName>
    <definedName name="HCONEC_RLT200">#REF!</definedName>
    <definedName name="HCONEC_RLT250">#REF!</definedName>
    <definedName name="HCONEC_RLT300">#REF!</definedName>
    <definedName name="HCONEC_RLT400">#REF!</definedName>
    <definedName name="HCONECTOR_CG050">#REF!</definedName>
    <definedName name="HCONECTOR_CG075">#REF!</definedName>
    <definedName name="HCONECTOR_CG100">#REF!</definedName>
    <definedName name="HCONECTOR_CG125">#REF!</definedName>
    <definedName name="HCONECTOR_CG150">#REF!</definedName>
    <definedName name="HCONECTOR_CG200">#REF!</definedName>
    <definedName name="HCONECTOR_CG250">#REF!</definedName>
    <definedName name="HCONECTOR_CG300">#REF!</definedName>
    <definedName name="HCONECTOR_CG400">#REF!</definedName>
    <definedName name="HCONECTOR_RG050">#REF!</definedName>
    <definedName name="HCONECTOR_RG075">#REF!</definedName>
    <definedName name="HCONECTOR_RG100">#REF!</definedName>
    <definedName name="HCONECTOR_RG125">#REF!</definedName>
    <definedName name="HCONECTOR_RG150">#REF!</definedName>
    <definedName name="HCONECTOR_RG200">#REF!</definedName>
    <definedName name="HCONECTOR_RG250">#REF!</definedName>
    <definedName name="HCONECTOR_RG300">#REF!</definedName>
    <definedName name="HCONECTOR_RG400">#REF!</definedName>
    <definedName name="HCONECTOR_TECNODUCTO050">#REF!</definedName>
    <definedName name="HCONECTOR_TECNODUCTO075">#REF!</definedName>
    <definedName name="HCONECTOR_TECNODUCTO100">#REF!</definedName>
    <definedName name="HCONECTOREMT050">#REF!</definedName>
    <definedName name="HCONECTOREMT075">#REF!</definedName>
    <definedName name="HCONECTOREMT100">#REF!</definedName>
    <definedName name="HCONECTOREMT125">#REF!</definedName>
    <definedName name="HCONECTOREMT150">#REF!</definedName>
    <definedName name="HCONECTOREMT200">#REF!</definedName>
    <definedName name="HCONECTOREMT250">#REF!</definedName>
    <definedName name="HCONECTOREMT300">#REF!</definedName>
    <definedName name="HCONECTOREMT400">#REF!</definedName>
    <definedName name="HCONECTORPVC050">#REF!</definedName>
    <definedName name="HCONECTORPVC075">#REF!</definedName>
    <definedName name="HCONECTORPVC100">#REF!</definedName>
    <definedName name="HCONECTORPVC125">#REF!</definedName>
    <definedName name="HCONECTORPVC150">#REF!</definedName>
    <definedName name="HCONECTORPVC200">#REF!</definedName>
    <definedName name="HCONECTORPVC250">#REF!</definedName>
    <definedName name="HCONECTORPVC300">#REF!</definedName>
    <definedName name="HCONECTORPVC400">#REF!</definedName>
    <definedName name="HCONECTORR050">#REF!</definedName>
    <definedName name="HCONECTORR075">#REF!</definedName>
    <definedName name="HCONECTORR100">#REF!</definedName>
    <definedName name="HCORAZA050">#REF!</definedName>
    <definedName name="HCORAZA075">#REF!</definedName>
    <definedName name="HCORAZA100">#REF!</definedName>
    <definedName name="HCORAZA125">#REF!</definedName>
    <definedName name="HCORAZA150">#REF!</definedName>
    <definedName name="HCORAZA200">#REF!</definedName>
    <definedName name="HCORAZA250">#REF!</definedName>
    <definedName name="HCORAZA300">#REF!</definedName>
    <definedName name="HCORAZA400">#REF!</definedName>
    <definedName name="HCORAZALT050">#REF!</definedName>
    <definedName name="HCORAZALT075">#REF!</definedName>
    <definedName name="HCORAZALT100">#REF!</definedName>
    <definedName name="HCORAZALT125">#REF!</definedName>
    <definedName name="HCORAZALT150">#REF!</definedName>
    <definedName name="HCORAZALT200">#REF!</definedName>
    <definedName name="HCORAZALT250">#REF!</definedName>
    <definedName name="HCORAZALT300">#REF!</definedName>
    <definedName name="HCORAZALT400">#REF!</definedName>
    <definedName name="HCORTACIRCUITO13KV">#REF!</definedName>
    <definedName name="HCORTACIRCUITO23KV">#REF!</definedName>
    <definedName name="HCTERMINAL050">#REF!</definedName>
    <definedName name="HCTERMINAL075">#REF!</definedName>
    <definedName name="HCTERMINAL100">#REF!</definedName>
    <definedName name="HCTERMINAL125">#REF!</definedName>
    <definedName name="HCTERMINAL150">#REF!</definedName>
    <definedName name="HCTERMINAL200">#REF!</definedName>
    <definedName name="HCTERMINAL250">#REF!</definedName>
    <definedName name="HCTERMINAL300">#REF!</definedName>
    <definedName name="HCTERMINAL400">#REF!</definedName>
    <definedName name="HCUERPOY050">#REF!</definedName>
    <definedName name="HCUERPOY075">#REF!</definedName>
    <definedName name="HCUERPOY100">#REF!</definedName>
    <definedName name="HCUERPOY125">#REF!</definedName>
    <definedName name="HCUERPOY150">#REF!</definedName>
    <definedName name="HCUERPOY200">#REF!</definedName>
    <definedName name="HCUERPOY250">#REF!</definedName>
    <definedName name="HCUERPOY300">#REF!</definedName>
    <definedName name="HCUERPOY400">#REF!</definedName>
    <definedName name="HCURVAPVC050">#REF!</definedName>
    <definedName name="HCURVAPVC075">#REF!</definedName>
    <definedName name="HCURVAPVC100">#REF!</definedName>
    <definedName name="HCURVAPVC125">#REF!</definedName>
    <definedName name="HCURVAPVC150">#REF!</definedName>
    <definedName name="HCURVAPVC200">#REF!</definedName>
    <definedName name="HCURVAPVC250">#REF!</definedName>
    <definedName name="HCURVAPVC300">#REF!</definedName>
    <definedName name="HCURVAPVC400">#REF!</definedName>
    <definedName name="hdcvbbc243">#REF!</definedName>
    <definedName name="HDIFUSOR_ACRILICO1X4">#REF!</definedName>
    <definedName name="HDIFUSOR_ACRILICO2X2">#REF!</definedName>
    <definedName name="HDIFUSOR_ACRILICO2X4">#REF!</definedName>
    <definedName name="HDIFUSOR_PARABOLICO1X4_PL5">#REF!</definedName>
    <definedName name="HDIFUSOR_PARABOLICO2X2_9CELDAS">#REF!</definedName>
    <definedName name="HDIFUSOR_PARABOLICO2X2_PL2">#REF!</definedName>
    <definedName name="HDIFUSOR_PARABOLICO2X2_PL5">#REF!</definedName>
    <definedName name="HDIMMER500W_TIPO_DADO">#REF!</definedName>
    <definedName name="HDUPLEX12">#REF!</definedName>
    <definedName name="HDUPLEX14">#REF!</definedName>
    <definedName name="HDUPLEX16">#REF!</definedName>
    <definedName name="HDUPLEX18">#REF!</definedName>
    <definedName name="HDUPLEX20">#REF!</definedName>
    <definedName name="Header_Row">ROW(#REF!)</definedName>
    <definedName name="HELECTRODO3_32">#REF!</definedName>
    <definedName name="HELIPUERTO">#REF!</definedName>
    <definedName name="HEMT050">#REF!</definedName>
    <definedName name="HEMT050ALUMINIO">#REF!</definedName>
    <definedName name="HEMT075">#REF!</definedName>
    <definedName name="HEMT075ALUMINIO">#REF!</definedName>
    <definedName name="HEMT100">#REF!</definedName>
    <definedName name="HEMT100ALUMINIO">#REF!</definedName>
    <definedName name="HEMT125">#REF!</definedName>
    <definedName name="HEMT125ALUMINIO">#REF!</definedName>
    <definedName name="HEMT150">#REF!</definedName>
    <definedName name="HEMT150ALUMINIO">#REF!</definedName>
    <definedName name="HEMT200">#REF!</definedName>
    <definedName name="HEMT200ALUMINIO">#REF!</definedName>
    <definedName name="HEMT250">#REF!</definedName>
    <definedName name="HEMT250ALUMINIO">#REF!</definedName>
    <definedName name="HEMT300">#REF!</definedName>
    <definedName name="HEMT300ALUMINIO">#REF!</definedName>
    <definedName name="HEMT400">#REF!</definedName>
    <definedName name="HEMT400ALUMINIO">#REF!</definedName>
    <definedName name="Herr_2x32">#REF!</definedName>
    <definedName name="Herr_bornera">#REF!</definedName>
    <definedName name="Herr_cana">#REF!</definedName>
    <definedName name="Herr_incan">#REF!</definedName>
    <definedName name="Herr_lum">#REF!</definedName>
    <definedName name="Herr_tomasGHN">#REF!</definedName>
    <definedName name="herr1">#REF!</definedName>
    <definedName name="Herra_4x32">#REF!</definedName>
    <definedName name="Herra_A">#REF!</definedName>
    <definedName name="Herra_A1">#REF!</definedName>
    <definedName name="Herra_B">#REF!</definedName>
    <definedName name="Herra_B1">#REF!</definedName>
    <definedName name="herra_borne">#REF!</definedName>
    <definedName name="Herra_C">#REF!</definedName>
    <definedName name="Herra_Can_A">#REF!</definedName>
    <definedName name="Herra_Can_B">#REF!</definedName>
    <definedName name="Herra_Can_C">#REF!</definedName>
    <definedName name="Herra_cana">#REF!</definedName>
    <definedName name="Herra_insta232">#REF!</definedName>
    <definedName name="Herra_instaPhillips">#REF!</definedName>
    <definedName name="herra_luz">#REF!</definedName>
    <definedName name="herra_Mod2T">#REF!</definedName>
    <definedName name="Herra_Oyal">#REF!</definedName>
    <definedName name="Herra_TomasGIGH">#REF!</definedName>
    <definedName name="hestruct">[2]unitarios!$F$143</definedName>
    <definedName name="HEXCAV12X18">#REF!</definedName>
    <definedName name="HEXCAV18X36">#REF!</definedName>
    <definedName name="HEXCAV24X40">#REF!</definedName>
    <definedName name="HEXCAV6X18">#REF!</definedName>
    <definedName name="HEXTRACTOR">#REF!</definedName>
    <definedName name="HEXTRACTOR_AIRE_BAÑO">#REF!</definedName>
    <definedName name="HEXTRACTOR_BAÑO">#REF!</definedName>
    <definedName name="hfdgswer">#REF!</definedName>
    <definedName name="HFOCO_AHORRADOR11W">#REF!</definedName>
    <definedName name="HFOCO_AHORRADOR13W">#REF!</definedName>
    <definedName name="HFOCO_AHORRADOR15W">#REF!</definedName>
    <definedName name="HFOCO100W">#REF!</definedName>
    <definedName name="HFOCOPAR20">#REF!</definedName>
    <definedName name="HGRAPA050">#REF!</definedName>
    <definedName name="HGRAPA075">#REF!</definedName>
    <definedName name="HGRAPA100">#REF!</definedName>
    <definedName name="HGRAPA125">#REF!</definedName>
    <definedName name="HGRAPA150">#REF!</definedName>
    <definedName name="HGRAPA200">#REF!</definedName>
    <definedName name="HGRAPA250">#REF!</definedName>
    <definedName name="HGRAPA300">#REF!</definedName>
    <definedName name="HGRAPA400">#REF!</definedName>
    <definedName name="HGRAPAEMT050">#REF!</definedName>
    <definedName name="HGRAPAEMT075">#REF!</definedName>
    <definedName name="HGRAPAEMT100">#REF!</definedName>
    <definedName name="HGRAPAEMT125">#REF!</definedName>
    <definedName name="HGRAPAEMT150">#REF!</definedName>
    <definedName name="HGRAPAEMT200">#REF!</definedName>
    <definedName name="HGRAPAEMT250">#REF!</definedName>
    <definedName name="HGRAPAEMT300">#REF!</definedName>
    <definedName name="HGRAPAEMT400">#REF!</definedName>
    <definedName name="HH">#REF!</definedName>
    <definedName name="HHBAND_IT">#REF!</definedName>
    <definedName name="hhdfg3r2">#REF!</definedName>
    <definedName name="HHDIRECT">#REF!</definedName>
    <definedName name="HHINDIRECT">#REF!</definedName>
    <definedName name="HHOJA_SIERRA">#REF!</definedName>
    <definedName name="HHTOTAL">#REF!</definedName>
    <definedName name="HIDFA">#REF!</definedName>
    <definedName name="HIERROG40">[1]DetalleCosto!#REF!</definedName>
    <definedName name="HIERROG60">[1]DetalleCosto!#REF!</definedName>
    <definedName name="HIMC050">#REF!</definedName>
    <definedName name="HIMC075">#REF!</definedName>
    <definedName name="HIMC100">#REF!</definedName>
    <definedName name="HIMC125">#REF!</definedName>
    <definedName name="HIMC150">#REF!</definedName>
    <definedName name="HIMC200">#REF!</definedName>
    <definedName name="HIMC250">#REF!</definedName>
    <definedName name="HIMC300">#REF!</definedName>
    <definedName name="HIMC400">#REF!</definedName>
    <definedName name="hintercon">[2]unitarios!$F$288</definedName>
    <definedName name="HINTERRUPTOR_4V_TIPO_DADO">#REF!</definedName>
    <definedName name="HINTERRUPTOR_CAMBIO_LEVINTON">#REF!</definedName>
    <definedName name="HINTERRUPTOR_CAMBIO_TIPO_DADO">#REF!</definedName>
    <definedName name="HINTERRUPTOR_CAMBIO_TIPO_DADO_MATIX">#REF!</definedName>
    <definedName name="HINTERRUPTOR_CAMBIO_TIPO_INDUSTRIAL">#REF!</definedName>
    <definedName name="HINTERRUPTOR_DOBLE_LEVINTON">#REF!</definedName>
    <definedName name="HINTERRUPTOR_DOBLE_TIPO_INDUSTRIAL">#REF!</definedName>
    <definedName name="HINTERRUPTOR_SENCILLO_LEVINTON">#REF!</definedName>
    <definedName name="HINTERRUPTOR_SENCILLO_TIPO_DADO">#REF!</definedName>
    <definedName name="HINTERRUPTOR_SENCILLO_TIPO_DADO_MATIX">#REF!</definedName>
    <definedName name="HINTERRUPTOR_SENCILLO_TIPO_INDUSTRIAL">#REF!</definedName>
    <definedName name="HINTERRUPTOR_SENCILLO_TIPO_INDUSTRIAL_INTEMPERIE">#REF!</definedName>
    <definedName name="HINTERRUPTOR_TOMA_INTEGRADO">#REF!</definedName>
    <definedName name="HINTERRUPTORC_TIPO_DADO">#REF!</definedName>
    <definedName name="HINTERRUPTORD_INTEGRADO">#REF!</definedName>
    <definedName name="HINTERRUPTORS_1POLO">#REF!</definedName>
    <definedName name="HINTERRUPTORS_2POLOS">#REF!</definedName>
    <definedName name="HINTERRUPTORS_INTEGRADO">#REF!</definedName>
    <definedName name="HINTERRUPTORS_TIPO_DADO">#REF!</definedName>
    <definedName name="hj">#REF!</definedName>
    <definedName name="HLACUATICAPISCINA_100W">#REF!</definedName>
    <definedName name="HLAMPARA_FLUORESCENTE_P_HUMEDAD2X32W">#REF!</definedName>
    <definedName name="HLAMPARAFLUORESCENTETIPORIEL1X32">#REF!</definedName>
    <definedName name="HLAMPARAFLUORESCENTETIPOTOP2X32W1X4">#REF!</definedName>
    <definedName name="HLCANOPE">#REF!</definedName>
    <definedName name="HLEMG">#REF!</definedName>
    <definedName name="HLER">#REF!</definedName>
    <definedName name="HLFB1X20">#REF!</definedName>
    <definedName name="HLFC32">#REF!</definedName>
    <definedName name="HLFCABECERA2X20">#REF!</definedName>
    <definedName name="HLFE2X20">#REF!</definedName>
    <definedName name="HLFE2X32W_1X4">#REF!</definedName>
    <definedName name="HLFE2X32W_2X2">#REF!</definedName>
    <definedName name="HLFE2X32W_2X4">#REF!</definedName>
    <definedName name="HLFE2X40">#REF!</definedName>
    <definedName name="HLFE3X32W_2X4">#REF!</definedName>
    <definedName name="HLFE4X17W_2X2">#REF!</definedName>
    <definedName name="HLFE4X20">#REF!</definedName>
    <definedName name="HLFE4X32W_2X4">#REF!</definedName>
    <definedName name="HLFE4X40">#REF!</definedName>
    <definedName name="HLFI2X32W">#REF!</definedName>
    <definedName name="HLFI3X32W">#REF!</definedName>
    <definedName name="HLFR1X40">#REF!</definedName>
    <definedName name="HLFR2X32W">#REF!</definedName>
    <definedName name="HLFS1X40">#REF!</definedName>
    <definedName name="HLFS2X20">#REF!</definedName>
    <definedName name="HLFS2X40">#REF!</definedName>
    <definedName name="HLFS2X75">#REF!</definedName>
    <definedName name="HLFS3X32W">#REF!</definedName>
    <definedName name="HLFS4X20">#REF!</definedName>
    <definedName name="HLFS4X32W">#REF!</definedName>
    <definedName name="HLFS4X40">#REF!</definedName>
    <definedName name="HLGRADA">#REF!</definedName>
    <definedName name="HLHIDE175W">#REF!</definedName>
    <definedName name="HLHIDE250W">#REF!</definedName>
    <definedName name="HLHIDP400W">#REF!</definedName>
    <definedName name="HLIGHTRACK3X50W_1M">#REF!</definedName>
    <definedName name="HLPISODICROICO_50W">#REF!</definedName>
    <definedName name="HLSLD100">#REF!</definedName>
    <definedName name="HLSLS100">#REF!</definedName>
    <definedName name="Hluz208">[2]unitarios!$F$61</definedName>
    <definedName name="HNEMA1125A3P">#REF!</definedName>
    <definedName name="HNEMA115A1P">#REF!</definedName>
    <definedName name="HNEMA115A2P">#REF!</definedName>
    <definedName name="HNEMA115A3P">#REF!</definedName>
    <definedName name="HNEMA1200A3P">#REF!</definedName>
    <definedName name="HNEMA120A1P">#REF!</definedName>
    <definedName name="HNEMA120A2P">#REF!</definedName>
    <definedName name="HNEMA120A3P">#REF!</definedName>
    <definedName name="HNEMA1300A3P">#REF!</definedName>
    <definedName name="HNEMA130A2P">#REF!</definedName>
    <definedName name="HNEMA130A3P">#REF!</definedName>
    <definedName name="HNEMA1350A3P">#REF!</definedName>
    <definedName name="HNEMA140A3P">#REF!</definedName>
    <definedName name="HNEMA150A3P">#REF!</definedName>
    <definedName name="HNEMA160A3P">#REF!</definedName>
    <definedName name="HNEMA170A3P">#REF!</definedName>
    <definedName name="HNEMA180A2P">#REF!</definedName>
    <definedName name="HNEMA180A3P">#REF!</definedName>
    <definedName name="HNEMA190A3P">#REF!</definedName>
    <definedName name="HNEMA3R100A3P">#REF!</definedName>
    <definedName name="HNEMA3R125A3P">#REF!</definedName>
    <definedName name="HNEMA3R15A1P">#REF!</definedName>
    <definedName name="HNEMA3R15A3P">#REF!</definedName>
    <definedName name="HNEMA3R175A3P">#REF!</definedName>
    <definedName name="HNEMA3R20A2P">#REF!</definedName>
    <definedName name="HNEMA3R20A3P">#REF!</definedName>
    <definedName name="HNEMA3R225A3P">#REF!</definedName>
    <definedName name="HNEMA3R30A3P">#REF!</definedName>
    <definedName name="HNEMA3R40A2P">#REF!</definedName>
    <definedName name="HNEMA3R40A3P">#REF!</definedName>
    <definedName name="HNEMA3R50A2P">#REF!</definedName>
    <definedName name="HNEMA3R50A3P">#REF!</definedName>
    <definedName name="HNEMA3R60A3P">#REF!</definedName>
    <definedName name="HNEMA3R70A3P">#REF!</definedName>
    <definedName name="HNEMA3R90A3P">#REF!</definedName>
    <definedName name="HOB_DICROICO_MR16">#REF!</definedName>
    <definedName name="HOB_LUMINARE_1817_1">#REF!</definedName>
    <definedName name="HOB_PHILLIPS_2X13W">#REF!</definedName>
    <definedName name="HOB_PRUEBA_VAPORES_50W">#REF!</definedName>
    <definedName name="HOB_TWIN2X26W">#REF!</definedName>
    <definedName name="HOCA3">#REF!</definedName>
    <definedName name="HOCA4">#REF!</definedName>
    <definedName name="HOCA5">#REF!</definedName>
    <definedName name="HPARARRAYO10KV">#REF!</definedName>
    <definedName name="HPARARRAYO21KV">#REF!</definedName>
    <definedName name="HPARLANTE_TECHO_60WRMS_LEVITON">#REF!</definedName>
    <definedName name="HPERMATEX">#REF!</definedName>
    <definedName name="HPERNO_ESTUFA_5.32_2">#REF!</definedName>
    <definedName name="HPICADO">#REF!</definedName>
    <definedName name="HPINTURA_ACRILICA">#REF!</definedName>
    <definedName name="HPINTURA_ANTICORROSIVA_NEGRA">#REF!</definedName>
    <definedName name="HPLACA_3MODULOS_MATIX">#REF!</definedName>
    <definedName name="HPLACA_4X2_TOMA20A">#REF!</definedName>
    <definedName name="HPLACA_4X4_TOMA50A">#REF!</definedName>
    <definedName name="HPLACA_ANODIZADA">#REF!</definedName>
    <definedName name="HPLACA_BAKELITA">#REF!</definedName>
    <definedName name="HPLACA_BAKELITA_MATIX">#REF!</definedName>
    <definedName name="HPLACA_BAQUELITA_RECTANGULAR">#REF!</definedName>
    <definedName name="HPLACA_BAQUELITA_ROJA">#REF!</definedName>
    <definedName name="HPLACA_INTEMPERIE">#REF!</definedName>
    <definedName name="HPLACA_INTERRUPTOR_SENCILLO_INTEMPERIE">#REF!</definedName>
    <definedName name="HPLACA_METALICA_ACERO_INOXIDABLE">#REF!</definedName>
    <definedName name="HPLACA_METALICA_ANODIZADA">#REF!</definedName>
    <definedName name="HPLACA_METALICA_TOMA240V">#REF!</definedName>
    <definedName name="HPLACA_SENCILLA_LEVITON_80301">#REF!</definedName>
    <definedName name="HPOLIDUCTO050">#REF!</definedName>
    <definedName name="HPOLIDUCTO075">#REF!</definedName>
    <definedName name="HPOLIDUCTO100">#REF!</definedName>
    <definedName name="HPOLIDUCTO125">#REF!</definedName>
    <definedName name="HPOLIDUCTO150">#REF!</definedName>
    <definedName name="HPOLIDUCTO200">#REF!</definedName>
    <definedName name="HPOLIDUCTO250">#REF!</definedName>
    <definedName name="HPOLIDUCTO300">#REF!</definedName>
    <definedName name="HPOLIDUCTO400">#REF!</definedName>
    <definedName name="HPOLO">#REF!</definedName>
    <definedName name="HPOSTE_METALICO26">#REF!</definedName>
    <definedName name="HPOSTE_METALICO30">#REF!</definedName>
    <definedName name="HPOSTE_METALICO35">#REF!</definedName>
    <definedName name="HPOSTE_METALICO40">#REF!</definedName>
    <definedName name="HPOSTE22">#REF!</definedName>
    <definedName name="HPOSTE26">#REF!</definedName>
    <definedName name="HPOSTE30">#REF!</definedName>
    <definedName name="HPOSTE35">#REF!</definedName>
    <definedName name="HPOSTE40">#REF!</definedName>
    <definedName name="HPOSTE45">#REF!</definedName>
    <definedName name="HPOSTE50">#REF!</definedName>
    <definedName name="HPULSADOR_INTEGRADO">#REF!</definedName>
    <definedName name="HPULSADOR_TIPO_DADO">#REF!</definedName>
    <definedName name="HPULSADOR_TIPO_DADO_MATIX">#REF!</definedName>
    <definedName name="HPVC050">#REF!</definedName>
    <definedName name="HPVC075">#REF!</definedName>
    <definedName name="HPVC100">#REF!</definedName>
    <definedName name="HPVC125">#REF!</definedName>
    <definedName name="HPVC150">#REF!</definedName>
    <definedName name="HPVC200">#REF!</definedName>
    <definedName name="HPVC250">#REF!</definedName>
    <definedName name="HPVC300">#REF!</definedName>
    <definedName name="HPVC400">#REF!</definedName>
    <definedName name="HRECEPTACULO">#REF!</definedName>
    <definedName name="HREFLECDICROICO_MR11_20W_120V">#REF!</definedName>
    <definedName name="HREFLECDICROICO_MR16_50W_120V">#REF!</definedName>
    <definedName name="HREFLECDICROICO_MR16_50W_12V">#REF!</definedName>
    <definedName name="HREFLECTDICROICO_MR11_20W_12V">#REF!</definedName>
    <definedName name="HREFLECTOR_75W">#REF!</definedName>
    <definedName name="HREIL">[2]Costos_Base!#REF!</definedName>
    <definedName name="HRESINA">#REF!</definedName>
    <definedName name="HRETENIDAD">#REF!</definedName>
    <definedName name="HRETENIDAS">#REF!</definedName>
    <definedName name="HRGS050">#REF!</definedName>
    <definedName name="HRGS075">#REF!</definedName>
    <definedName name="HRGS100">#REF!</definedName>
    <definedName name="HRGS125">#REF!</definedName>
    <definedName name="HRGS150">#REF!</definedName>
    <definedName name="HRGS200">#REF!</definedName>
    <definedName name="HRGS250">#REF!</definedName>
    <definedName name="HRGS300">#REF!</definedName>
    <definedName name="HRGS400">#REF!</definedName>
    <definedName name="HRHW0">#REF!</definedName>
    <definedName name="HRHW00">#REF!</definedName>
    <definedName name="HRHW000">#REF!</definedName>
    <definedName name="HRHW0000">#REF!</definedName>
    <definedName name="HRHW10">#REF!</definedName>
    <definedName name="HRHW12">#REF!</definedName>
    <definedName name="HRHW14">#REF!</definedName>
    <definedName name="HRHW2">#REF!</definedName>
    <definedName name="HRHW250">#REF!</definedName>
    <definedName name="HRHW350">#REF!</definedName>
    <definedName name="HRHW4">#REF!</definedName>
    <definedName name="HRHW500">#REF!</definedName>
    <definedName name="HRHW6">#REF!</definedName>
    <definedName name="HRHW750">#REF!</definedName>
    <definedName name="HRHW8">#REF!</definedName>
    <definedName name="HRIEL_STRUT_LISO_NORMAL">#REF!</definedName>
    <definedName name="HRIEL_STRUT_LISO_PACHO">#REF!</definedName>
    <definedName name="HRIEL_STRUT_OJO_CHINO_NORMAL">#REF!</definedName>
    <definedName name="HRIEL_STRUT_OJO_CHINO_PACHO">#REF!</definedName>
    <definedName name="HRIEL_STRUT_PERFORADO_NORMAL">#REF!</definedName>
    <definedName name="HRIEL_STRUT_PERFORADO_PACHO">#REF!</definedName>
    <definedName name="HRIOSTRA3V">#REF!</definedName>
    <definedName name="HSAE10">#REF!</definedName>
    <definedName name="HSAE12">#REF!</definedName>
    <definedName name="HSAE14">#REF!</definedName>
    <definedName name="HSAE16">#REF!</definedName>
    <definedName name="HSAE18">#REF!</definedName>
    <definedName name="HSALIDA_LUMINARIA_FLUORESCENTE">#REF!</definedName>
    <definedName name="HSALIDA_LUMINARIA_HPS">#REF!</definedName>
    <definedName name="HSALIDA_SEÑALIZACION">#REF!</definedName>
    <definedName name="HSALIDA_SONIDO">#REF!</definedName>
    <definedName name="HSALIDA_TELEFONO">#REF!</definedName>
    <definedName name="HSALIDA_TOMACORRIENTE_GRADO_COMERCIAL">#REF!</definedName>
    <definedName name="HSALIDA_TOMACORRIENTE_GRADO_HOSPITALARIO">#REF!</definedName>
    <definedName name="HSALIDA_TOMACORRIENTE_INTEMPERIE">#REF!</definedName>
    <definedName name="HSALIDA_TOMACORRIENTE_TRIFILAR">#REF!</definedName>
    <definedName name="HSALIDA_VENTILADOR">#REF!</definedName>
    <definedName name="HSCOTCH_LOCK_AMARILLO">#REF!</definedName>
    <definedName name="HSCOTCH_LOCK_AZUL">#REF!</definedName>
    <definedName name="HSCOTCH_LOCK_GRIS">#REF!</definedName>
    <definedName name="HSCOTCH_LOCK_ROJO">#REF!</definedName>
    <definedName name="HSIKADUR31T_1.16">#REF!</definedName>
    <definedName name="HSPT2X18">#REF!</definedName>
    <definedName name="HSUJETADOR_HILTI">#REF!</definedName>
    <definedName name="HTAB_ITE112E">#REF!</definedName>
    <definedName name="HTAB_ITE116E">#REF!</definedName>
    <definedName name="HTAB_ITE120E">#REF!</definedName>
    <definedName name="HTAB_ITE124E">#REF!</definedName>
    <definedName name="HTAB_ITE12E">#REF!</definedName>
    <definedName name="HTAB_ITE130E">#REF!</definedName>
    <definedName name="HTAB_ITE142E">#REF!</definedName>
    <definedName name="HTAB_ITE14E">#REF!</definedName>
    <definedName name="HTAB_ITE18E">#REF!</definedName>
    <definedName name="HTab1">#REF!</definedName>
    <definedName name="Htab10">#REF!</definedName>
    <definedName name="HTAB100A12E">#REF!</definedName>
    <definedName name="HTAB100A20E">#REF!</definedName>
    <definedName name="HTAB100A24E">#REF!</definedName>
    <definedName name="HTAB100A28E">#REF!</definedName>
    <definedName name="HTAB100A32E">#REF!</definedName>
    <definedName name="HTAB100A36E">#REF!</definedName>
    <definedName name="HTAB100A42E">#REF!</definedName>
    <definedName name="Htab11">#REF!</definedName>
    <definedName name="HTAB125A12E">#REF!</definedName>
    <definedName name="HTAB125A20E">#REF!</definedName>
    <definedName name="HTAB125A24E">#REF!</definedName>
    <definedName name="HTAB125A24E_MAIN100A2P">#REF!</definedName>
    <definedName name="HTAB125A28E">#REF!</definedName>
    <definedName name="HTAB125A32E">#REF!</definedName>
    <definedName name="HTAB125A36E">#REF!</definedName>
    <definedName name="HTAB125A42E">#REF!</definedName>
    <definedName name="HTAB125A8E">#REF!</definedName>
    <definedName name="HTAB125A8E1P">#REF!</definedName>
    <definedName name="HTAB150A12E">#REF!</definedName>
    <definedName name="HTAB150A20E">#REF!</definedName>
    <definedName name="HTAB150A24E">#REF!</definedName>
    <definedName name="HTAB150A24E3P">#REF!</definedName>
    <definedName name="HTAB150A24E3P_MAIN100A3P">#REF!</definedName>
    <definedName name="HTAB150A24E3P_MAIN150A3P">#REF!</definedName>
    <definedName name="HTAB150A28E">#REF!</definedName>
    <definedName name="HTAB150A32E">#REF!</definedName>
    <definedName name="HTAB150A36E">#REF!</definedName>
    <definedName name="HTAB150A42E">#REF!</definedName>
    <definedName name="Htab2">#REF!</definedName>
    <definedName name="HTAB200A30E3P">#REF!</definedName>
    <definedName name="HTAB200A42E3P">#REF!</definedName>
    <definedName name="HTAB225A12E">#REF!</definedName>
    <definedName name="HTAB225A20E">#REF!</definedName>
    <definedName name="HTAB225A24E">#REF!</definedName>
    <definedName name="HTAB225A28E">#REF!</definedName>
    <definedName name="HTAB225A32E">#REF!</definedName>
    <definedName name="HTAB225A36E">#REF!</definedName>
    <definedName name="HTAB225A42E">#REF!</definedName>
    <definedName name="HTAB225A42E3P">#REF!</definedName>
    <definedName name="Htab3">#REF!</definedName>
    <definedName name="Htab4">#REF!</definedName>
    <definedName name="Htab5">#REF!</definedName>
    <definedName name="Htab6">#REF!</definedName>
    <definedName name="Htab7">#REF!</definedName>
    <definedName name="Htab8">#REF!</definedName>
    <definedName name="Htab9">#REF!</definedName>
    <definedName name="HTALCO_SIMPLE">#REF!</definedName>
    <definedName name="HTANGIT">#REF!</definedName>
    <definedName name="HTAPADERA_REDONDA">#REF!</definedName>
    <definedName name="HTAPADERA4X4">#REF!</definedName>
    <definedName name="HTAPADERA5X5">#REF!</definedName>
    <definedName name="HTAPON_CANALETA4">#REF!</definedName>
    <definedName name="HTAPON_CANALETA6">#REF!</definedName>
    <definedName name="HTECNODUCTO050">#REF!</definedName>
    <definedName name="HTECNODUCTO075">#REF!</definedName>
    <definedName name="HTECNODUCTO100">#REF!</definedName>
    <definedName name="HTEE050">#REF!</definedName>
    <definedName name="HTEE075">#REF!</definedName>
    <definedName name="HTEE100">#REF!</definedName>
    <definedName name="HTEE125">#REF!</definedName>
    <definedName name="HTEE150">#REF!</definedName>
    <definedName name="HTEE200">#REF!</definedName>
    <definedName name="HTEE250">#REF!</definedName>
    <definedName name="HTEE300">#REF!</definedName>
    <definedName name="HTEE400">#REF!</definedName>
    <definedName name="HTERMICO100A2P">#REF!</definedName>
    <definedName name="HTERMICO100A3P">#REF!</definedName>
    <definedName name="HTERMICO125A2P">#REF!</definedName>
    <definedName name="HTERMICO125A3P">#REF!</definedName>
    <definedName name="HTERMICO15A1P">#REF!</definedName>
    <definedName name="HTERMICO15A2P">#REF!</definedName>
    <definedName name="HTERMICO15A3P">#REF!</definedName>
    <definedName name="HTERMICO20A1P">#REF!</definedName>
    <definedName name="HTERMICO20A2P">#REF!</definedName>
    <definedName name="HTERMICO20A3P">#REF!</definedName>
    <definedName name="HTERMICO30A1P">#REF!</definedName>
    <definedName name="HTERMICO30A2P">#REF!</definedName>
    <definedName name="HTERMICO30A3P">#REF!</definedName>
    <definedName name="HTERMICO40A1P">#REF!</definedName>
    <definedName name="HTERMICO40A2P">#REF!</definedName>
    <definedName name="HTERMICO40A3P">#REF!</definedName>
    <definedName name="HTERMICO50A1P">#REF!</definedName>
    <definedName name="HTERMICO50A2P">#REF!</definedName>
    <definedName name="HTERMICO50A3P">#REF!</definedName>
    <definedName name="HTERMICO60A1P">#REF!</definedName>
    <definedName name="HTERMICO60A2P">#REF!</definedName>
    <definedName name="HTERMICO60A3P">#REF!</definedName>
    <definedName name="HTERMICO70A1P">#REF!</definedName>
    <definedName name="HTERMICO70A2P">#REF!</definedName>
    <definedName name="HTERMICO70A3P">#REF!</definedName>
    <definedName name="HTERMICO80A2P">#REF!</definedName>
    <definedName name="HTERMICO80A3P">#REF!</definedName>
    <definedName name="HTERMICO90A2P">#REF!</definedName>
    <definedName name="HTERMICO90A3P">#REF!</definedName>
    <definedName name="HTERMINACION0">#REF!</definedName>
    <definedName name="HTERMINACION00">#REF!</definedName>
    <definedName name="HTERMINACION000">#REF!</definedName>
    <definedName name="HTERMINACION1">#REF!</definedName>
    <definedName name="HTERMINACION10">#REF!</definedName>
    <definedName name="HTERMINACION100">#REF!</definedName>
    <definedName name="HTERMINACION12">#REF!</definedName>
    <definedName name="HTERMINACION2">#REF!</definedName>
    <definedName name="HTERMINACION250">#REF!</definedName>
    <definedName name="HTERMINACION3">#REF!</definedName>
    <definedName name="HTERMINACION300">#REF!</definedName>
    <definedName name="HTERMINACION350">#REF!</definedName>
    <definedName name="HTERMINACION4">#REF!</definedName>
    <definedName name="HTERMINACION4_0">#REF!</definedName>
    <definedName name="HTERMINACION400">#REF!</definedName>
    <definedName name="HTERMINACION500">#REF!</definedName>
    <definedName name="HTERMINACION6">#REF!</definedName>
    <definedName name="HTERMINACION600">#REF!</definedName>
    <definedName name="HTERMINACION750">#REF!</definedName>
    <definedName name="HTERMINACION8">#REF!</definedName>
    <definedName name="HTERMINAL0">#REF!</definedName>
    <definedName name="HTERMINAL00">#REF!</definedName>
    <definedName name="HTERMINAL000">#REF!</definedName>
    <definedName name="HTERMINAL0000">#REF!</definedName>
    <definedName name="HTERMINAL10">#REF!</definedName>
    <definedName name="HTERMINAL12">#REF!</definedName>
    <definedName name="HTERMINAL14">#REF!</definedName>
    <definedName name="HTERMINAL18">#REF!</definedName>
    <definedName name="HTERMINAL2">#REF!</definedName>
    <definedName name="HTERMINAL250">#REF!</definedName>
    <definedName name="HTERMINAL350">#REF!</definedName>
    <definedName name="HTERMINAL4">#REF!</definedName>
    <definedName name="HTERMINAL500">#REF!</definedName>
    <definedName name="HTERMINAL6">#REF!</definedName>
    <definedName name="HTERMINAL8">#REF!</definedName>
    <definedName name="HTFF16">#REF!</definedName>
    <definedName name="HTFF18">#REF!</definedName>
    <definedName name="HTGP2X10">#REF!</definedName>
    <definedName name="HTGP2X12">#REF!</definedName>
    <definedName name="HTGP2X14">#REF!</definedName>
    <definedName name="HTGP2X4">#REF!</definedName>
    <definedName name="HTGP2X6">#REF!</definedName>
    <definedName name="HTGP2X8">#REF!</definedName>
    <definedName name="HTGP3X10">#REF!</definedName>
    <definedName name="HTGP3X12">#REF!</definedName>
    <definedName name="HTGP3X14">#REF!</definedName>
    <definedName name="HTGP3X2">#REF!</definedName>
    <definedName name="HTGP3X4">#REF!</definedName>
    <definedName name="HTGP3X8">#REF!</definedName>
    <definedName name="HTGP4X10">#REF!</definedName>
    <definedName name="HTGP4X4">#REF!</definedName>
    <definedName name="HTGP4X6">#REF!</definedName>
    <definedName name="HTGP4X8">#REF!</definedName>
    <definedName name="HTHHN0">#REF!</definedName>
    <definedName name="HTHHN00">#REF!</definedName>
    <definedName name="HTHHN000">#REF!</definedName>
    <definedName name="HTHHN0000">#REF!</definedName>
    <definedName name="HTHHN10">#REF!</definedName>
    <definedName name="HTHHN12">#REF!</definedName>
    <definedName name="HTHHN14">#REF!</definedName>
    <definedName name="HTHHN2">#REF!</definedName>
    <definedName name="HTHHN250">#REF!</definedName>
    <definedName name="HTHHN350">#REF!</definedName>
    <definedName name="HTHHN4">#REF!</definedName>
    <definedName name="HTHHN500">#REF!</definedName>
    <definedName name="HTHHN6">#REF!</definedName>
    <definedName name="HTHHN750">#REF!</definedName>
    <definedName name="HTHHN8">#REF!</definedName>
    <definedName name="HTHINER_CORRIENTE">#REF!</definedName>
    <definedName name="htierrahalo">[2]tierras!$G$75</definedName>
    <definedName name="htierrapararrayo">[2]tierras!$G$17</definedName>
    <definedName name="htierrasub">[2]tierras!$G$55</definedName>
    <definedName name="HTIMBRE_DING_DONG">#REF!</definedName>
    <definedName name="HTML_CodePage" hidden="1">1252</definedName>
    <definedName name="HTML_Control" localSheetId="3" hidden="1">{"'TABLAS GRAFICAS'!$B$51:$B$62","'GRAFICOS'!$A$45"}</definedName>
    <definedName name="HTML_Control" hidden="1">{"'TABLAS GRAFICAS'!$B$51:$B$62","'GRAFICOS'!$A$45"}</definedName>
    <definedName name="HTML_Description" hidden="1">""</definedName>
    <definedName name="HTML_Email" hidden="1">""</definedName>
    <definedName name="HTML_Header" hidden="1">"GRAFICOS"</definedName>
    <definedName name="HTML_LastUpdate" hidden="1">"11/26/97"</definedName>
    <definedName name="HTML_LineAfter" hidden="1">TRUE</definedName>
    <definedName name="HTML_LineBefore" hidden="1">TRUE</definedName>
    <definedName name="HTML_Name" hidden="1">"Mapeo Digital"</definedName>
    <definedName name="HTML_OBDlg2" hidden="1">TRUE</definedName>
    <definedName name="HTML_OBDlg4" hidden="1">TRUE</definedName>
    <definedName name="HTML_OS" hidden="1">0</definedName>
    <definedName name="HTML_PathFile" hidden="1">"C:\aplicaciones\HTML.htm"</definedName>
    <definedName name="HTML_Title" hidden="1">"ESTADISTICO"</definedName>
    <definedName name="HTNM2X10">#REF!</definedName>
    <definedName name="HTNM2X12">#REF!</definedName>
    <definedName name="HTNM2X14">#REF!</definedName>
    <definedName name="HTNM3X10">#REF!</definedName>
    <definedName name="HTNM3X12">#REF!</definedName>
    <definedName name="HTNM3X14">#REF!</definedName>
    <definedName name="HTNM3X8">#REF!</definedName>
    <definedName name="HTOMA_DOBLE_POLARIZADO_LEVITON_16262">#REF!</definedName>
    <definedName name="HTOMA_GFCI_LEVINTON6598I">#REF!</definedName>
    <definedName name="HTOMA_POLARIZADO_LEVINTON_BR20I">#REF!</definedName>
    <definedName name="HTOMA_POLARIZADO_LEVINTON5362I">#REF!</definedName>
    <definedName name="HTOMA_POLARIZADO_LEVINTONBR20I">#REF!</definedName>
    <definedName name="HTOMA_POLARIZADO_LEVINTONBR20SI">#REF!</definedName>
    <definedName name="HTOMA_RJ11_MATIX">#REF!</definedName>
    <definedName name="HTOMA_RJ11_TIPO_DADO_MATIX">#REF!</definedName>
    <definedName name="HTOMA_RJ45_TIPO_DADO_MATIX">#REF!</definedName>
    <definedName name="HTOMA_TELEFONICO_MAGIC">#REF!</definedName>
    <definedName name="HTOMA_TELEFONICO_SENCILLO_INTEGRADO">#REF!</definedName>
    <definedName name="HTOMA_TV_MAGIC">#REF!</definedName>
    <definedName name="HTOMA_TV_MATIX">#REF!</definedName>
    <definedName name="HTOMA_TV_TIPO_DADO_MATIX">#REF!</definedName>
    <definedName name="htoma120">[2]unitarios!$F$89</definedName>
    <definedName name="HTOMA120V">#REF!</definedName>
    <definedName name="HTOMA120VPISO">#REF!</definedName>
    <definedName name="HTOMA120VPISO_BRONCE">#REF!</definedName>
    <definedName name="htoma208">[2]unitarios!$N$71</definedName>
    <definedName name="HTOMA240V">#REF!</definedName>
    <definedName name="HTOMA240V_20A_CARADECHINO">#REF!</definedName>
    <definedName name="HTOMA240V_20A_EAGLE">#REF!</definedName>
    <definedName name="HTOMA240V_50A_TRIFASICO">#REF!</definedName>
    <definedName name="HTOMA240V_50A_TRIFILAR">#REF!</definedName>
    <definedName name="HTOMAD120V_INTEGRADO">#REF!</definedName>
    <definedName name="HTOMAP120V_EAGLE">#REF!</definedName>
    <definedName name="HTOMAP120V_GFCI_MATIX">#REF!</definedName>
    <definedName name="HTOMAP120V_MATIX">#REF!</definedName>
    <definedName name="HTOMAP120V_PISO_BRONCE">#REF!</definedName>
    <definedName name="HTOMAP120V_TIPO_DADO">#REF!</definedName>
    <definedName name="HTOMAS120V_TIPO_DADO">#REF!</definedName>
    <definedName name="HTORNILLO_1.5X10">#REF!</definedName>
    <definedName name="HTORNILLO_GOLOSO_1.5_10">#REF!</definedName>
    <definedName name="HTPOTENCIA">#REF!</definedName>
    <definedName name="HTRAFO100KVA_CAESS">#REF!</definedName>
    <definedName name="HTRAFO100KVA_CEL">#REF!</definedName>
    <definedName name="HTRAFO10KVA_CAESS">#REF!</definedName>
    <definedName name="HTRAFO10KVA_CEL">#REF!</definedName>
    <definedName name="HTRAFO15KVA_CAESS">#REF!</definedName>
    <definedName name="HTRAFO15KVA_CEL">#REF!</definedName>
    <definedName name="HTRAFO167KVA_CAESS">#REF!</definedName>
    <definedName name="HTRAFO167KVA_CEL">#REF!</definedName>
    <definedName name="HTRAFO250KVA_CAESS">#REF!</definedName>
    <definedName name="HTRAFO250KVA_CEL">#REF!</definedName>
    <definedName name="HTRAFO25KVA_CAESS">#REF!</definedName>
    <definedName name="HTRAFO25KVA_CEL">#REF!</definedName>
    <definedName name="HTRAFO37.5KVA_CAESS">#REF!</definedName>
    <definedName name="HTRAFO37.5KVA_CEL">#REF!</definedName>
    <definedName name="HTRAFO50KVA_CAESS">#REF!</definedName>
    <definedName name="HTRAFO50KVA_CEL">#REF!</definedName>
    <definedName name="HTRAFO75KVA">#REF!</definedName>
    <definedName name="HTRAFO75KVA_CAESS">#REF!</definedName>
    <definedName name="HTRAFO75KVA_CEL">#REF!</definedName>
    <definedName name="HTRAFOSECO100">#REF!</definedName>
    <definedName name="HTRAFOSECO15">#REF!</definedName>
    <definedName name="HTRAFOSECO150">#REF!</definedName>
    <definedName name="HTRAFOSECO200">#REF!</definedName>
    <definedName name="HTRAFOSECO225">#REF!</definedName>
    <definedName name="HTRAFOSECO250">#REF!</definedName>
    <definedName name="HTRAFOSECO30">#REF!</definedName>
    <definedName name="HTRAFOSECO300">#REF!</definedName>
    <definedName name="HTRAFOSECO400">#REF!</definedName>
    <definedName name="HTRAFOSECO50">#REF!</definedName>
    <definedName name="HTRAFOSECO500">#REF!</definedName>
    <definedName name="HTRAFOSECO75">#REF!</definedName>
    <definedName name="HTSJ2X10">#REF!</definedName>
    <definedName name="HTSJ2X12">#REF!</definedName>
    <definedName name="HTSJ2X14">#REF!</definedName>
    <definedName name="HTSJ2X16">#REF!</definedName>
    <definedName name="HTSJ2X18">#REF!</definedName>
    <definedName name="HTSJ2X8">#REF!</definedName>
    <definedName name="HTSJ3X10">#REF!</definedName>
    <definedName name="HTSJ3X12">#REF!</definedName>
    <definedName name="HTSJ3X14">#REF!</definedName>
    <definedName name="HTSJ3X16">#REF!</definedName>
    <definedName name="HTSJ3X6">#REF!</definedName>
    <definedName name="HTSJ3X8">#REF!</definedName>
    <definedName name="HTSJ4X10">#REF!</definedName>
    <definedName name="HTSJ4X12">#REF!</definedName>
    <definedName name="HTSJ4X14">#REF!</definedName>
    <definedName name="HTSJ4X16">#REF!</definedName>
    <definedName name="HTSJ4X8">#REF!</definedName>
    <definedName name="HTUBOFLOURESCENTE17W">#REF!</definedName>
    <definedName name="HTUBOFLOURESCENTE32W">#REF!</definedName>
    <definedName name="HTUBOFLUORESCENTE32U">#REF!</definedName>
    <definedName name="HTUERCA_CON_RESORTE_STRUT">#REF!</definedName>
    <definedName name="HTUERCA_STRUT_1.2">#REF!</definedName>
    <definedName name="HTUERCA_STRUT_3.8">#REF!</definedName>
    <definedName name="HTUERCA050">#REF!</definedName>
    <definedName name="HTUERCA075">#REF!</definedName>
    <definedName name="HTUERCA100">#REF!</definedName>
    <definedName name="HTUERCA125">#REF!</definedName>
    <definedName name="HTUERCA150">#REF!</definedName>
    <definedName name="HTUERCA200">#REF!</definedName>
    <definedName name="HTUERCA250">#REF!</definedName>
    <definedName name="HTUERCA300">#REF!</definedName>
    <definedName name="HTUERCA400">#REF!</definedName>
    <definedName name="hualarma">[2]unitarios!$N$97</definedName>
    <definedName name="huluz120">[2]unitarios!$F$31</definedName>
    <definedName name="HUNION_CANALETA4">#REF!</definedName>
    <definedName name="HUNION_CANALETA6">#REF!</definedName>
    <definedName name="HUNION_TECNODUCTO050">#REF!</definedName>
    <definedName name="HUNION_TECNODUCTO075">#REF!</definedName>
    <definedName name="HUNION_TECNODUCTO100">#REF!</definedName>
    <definedName name="HUNIONEMT050">#REF!</definedName>
    <definedName name="HUNIONEMT075">#REF!</definedName>
    <definedName name="HUNIONEMT100">#REF!</definedName>
    <definedName name="HUNIONEMT125">#REF!</definedName>
    <definedName name="HUNIONEMT150">#REF!</definedName>
    <definedName name="HUNIONEMT200">#REF!</definedName>
    <definedName name="HUNIONEMT250">#REF!</definedName>
    <definedName name="HUNIONEMT300">#REF!</definedName>
    <definedName name="HUNIONEMT400">#REF!</definedName>
    <definedName name="HUNIONPVC050">#REF!</definedName>
    <definedName name="HUNIONPVC075">#REF!</definedName>
    <definedName name="HUNIONPVC100">#REF!</definedName>
    <definedName name="HUNIONPVC125">#REF!</definedName>
    <definedName name="HUNIONPVC150">#REF!</definedName>
    <definedName name="HUNIONPVC200">#REF!</definedName>
    <definedName name="HUNIONPVC250">#REF!</definedName>
    <definedName name="HUNIONPVC300">#REF!</definedName>
    <definedName name="HUNIONPVC400">#REF!</definedName>
    <definedName name="hutelefono">[2]unitarios!$F$110</definedName>
    <definedName name="HVARILLA_ROSCADA_1.2">#REF!</definedName>
    <definedName name="HVARILLA_ROSCADA_1.4">#REF!</definedName>
    <definedName name="HVARILLA_ROSCADA_3.8">#REF!</definedName>
    <definedName name="HVARILLA_ROSCADA1.2">#REF!</definedName>
    <definedName name="HWIPPER">#REF!</definedName>
    <definedName name="HWP0">#REF!</definedName>
    <definedName name="HWP00">#REF!</definedName>
    <definedName name="HWP000">#REF!</definedName>
    <definedName name="HWP0000">#REF!</definedName>
    <definedName name="HXLP0_SIEMENS">#REF!</definedName>
    <definedName name="HXLP2">#REF!</definedName>
    <definedName name="HXLP2_SIEMEN">#REF!</definedName>
    <definedName name="HXLP2_SIEMENS">#REF!</definedName>
    <definedName name="ia">#REF!</definedName>
    <definedName name="iasvdjoafsdpkjafsd">#REF!</definedName>
    <definedName name="idir">#REF!</definedName>
    <definedName name="if">#REF!</definedName>
    <definedName name="ii">#REF!</definedName>
    <definedName name="IMPORTDFF1">#REF!</definedName>
    <definedName name="IMPRESION_1">#REF!</definedName>
    <definedName name="IMPRESION_2">#REF!</definedName>
    <definedName name="Imprimir_área_IM">'[5]CALCULO DE BLOQUE'!$C$3:$J$27</definedName>
    <definedName name="imprimirarea">#N/A</definedName>
    <definedName name="impuestos">#REF!</definedName>
    <definedName name="Indi">#REF!</definedName>
    <definedName name="Indicador">#REF!</definedName>
    <definedName name="IndicadoresControlCostos">#REF!</definedName>
    <definedName name="INDICE">#REF!</definedName>
    <definedName name="INDIREC">#REF!</definedName>
    <definedName name="INDIREC2">[6]INDIRECTOS!#REF!</definedName>
    <definedName name="INDIRECTO">[6]INDIRECTOS!#REF!</definedName>
    <definedName name="insta_herra">#REF!</definedName>
    <definedName name="insta232">#REF!</definedName>
    <definedName name="Instalacion">#REF!</definedName>
    <definedName name="InstaPhillips">#REF!</definedName>
    <definedName name="Int">#REF!</definedName>
    <definedName name="INTCREADI">#REF!</definedName>
    <definedName name="INTCREAJU">#REF!</definedName>
    <definedName name="INTCREAMO">#REF!</definedName>
    <definedName name="INTCREANT">#REF!</definedName>
    <definedName name="intereses">#REF!</definedName>
    <definedName name="Interest_Rate">#REF!</definedName>
    <definedName name="INterrup2">#REF!</definedName>
    <definedName name="iNTERRUP3">#REF!</definedName>
    <definedName name="Interrup4">#REF!</definedName>
    <definedName name="intersencillo">#REF!</definedName>
    <definedName name="INTLICADI">#REF!</definedName>
    <definedName name="INTLICAJU">#REF!</definedName>
    <definedName name="INTLICAMO">#REF!</definedName>
    <definedName name="INTLICANT">#REF!</definedName>
    <definedName name="INTPROADI">#REF!</definedName>
    <definedName name="INTPROAJU">#REF!</definedName>
    <definedName name="INTPROAMO">#REF!</definedName>
    <definedName name="INTPROANT">#REF!</definedName>
    <definedName name="INVADI">#REF!</definedName>
    <definedName name="INVRET">#REF!</definedName>
    <definedName name="ipen">#REF!</definedName>
    <definedName name="irend">#REF!</definedName>
    <definedName name="is">#REF!</definedName>
    <definedName name="iu">#REF!</definedName>
    <definedName name="j">#REF!</definedName>
    <definedName name="JAJAJ">#REF!</definedName>
    <definedName name="JARDIN">#REF!</definedName>
    <definedName name="JJ">#REF!</definedName>
    <definedName name="jjnb324">#REF!</definedName>
    <definedName name="JUNIO00">#REF!</definedName>
    <definedName name="JYNT">#REF!</definedName>
    <definedName name="kj">#REF!</definedName>
    <definedName name="kjh">#REF!</definedName>
    <definedName name="L_AcctDes">#REF!</definedName>
    <definedName name="L_Adjust">#REF!</definedName>
    <definedName name="L_Adjust_GT">#REF!</definedName>
    <definedName name="L_AJE_Tot">#REF!</definedName>
    <definedName name="L_AJE_Tot_GT">#REF!</definedName>
    <definedName name="L_CompNum">#REF!</definedName>
    <definedName name="L_CY_Beg">#REF!</definedName>
    <definedName name="L_CY_Beg_GT">#REF!</definedName>
    <definedName name="L_CY_End">#REF!</definedName>
    <definedName name="L_CY_End_GT">#REF!</definedName>
    <definedName name="L_GrpNum">#REF!</definedName>
    <definedName name="L_Headings">#REF!</definedName>
    <definedName name="L_KeyValue">#REF!</definedName>
    <definedName name="L_PY_End">#REF!</definedName>
    <definedName name="L_PY_End_GT">#REF!</definedName>
    <definedName name="L_RJE_Tot">#REF!</definedName>
    <definedName name="L_RJE_Tot_GT">#REF!</definedName>
    <definedName name="L_RowNum">#REF!</definedName>
    <definedName name="LABELTEXTCOLUMN1">#REF!</definedName>
    <definedName name="LABELTEXTROW1">#REF!</definedName>
    <definedName name="Landing_gear">#REF!</definedName>
    <definedName name="Last_Row">#N/A</definedName>
    <definedName name="laudo">#REF!</definedName>
    <definedName name="LIGHTRACK3X50W_1M">#REF!</definedName>
    <definedName name="ListaDestino" localSheetId="3">listaOrigen</definedName>
    <definedName name="ListaDestino">listaOrigen</definedName>
    <definedName name="listaOrigen">#REF!</definedName>
    <definedName name="LLB" localSheetId="3">MATCH(0.01,End_Bal,-1)+1</definedName>
    <definedName name="LLB">MATCH(0.01,End_Bal,-1)+1</definedName>
    <definedName name="LÑ">#N/A</definedName>
    <definedName name="Loan_Amount">#REF!</definedName>
    <definedName name="Loan_Start">#REF!</definedName>
    <definedName name="Loan_Years">#REF!</definedName>
    <definedName name="LOB_TWIN2X26W">#REF!</definedName>
    <definedName name="Luces2">#REF!</definedName>
    <definedName name="Luces3">#REF!</definedName>
    <definedName name="Luces4">#REF!</definedName>
    <definedName name="lumcomp">#REF!</definedName>
    <definedName name="Luz">#REF!</definedName>
    <definedName name="lx">#REF!</definedName>
    <definedName name="lxact">#REF!</definedName>
    <definedName name="lxsoa">#REF!</definedName>
    <definedName name="lxsoa1">#REF!</definedName>
    <definedName name="lxsrsoa">#REF!</definedName>
    <definedName name="lxsrsoa1">#REF!</definedName>
    <definedName name="M_Obra_2x32">#REF!</definedName>
    <definedName name="M_Obra_4x32">#REF!</definedName>
    <definedName name="M_Obra_Bornera">#REF!</definedName>
    <definedName name="M_Obra_inca">#REF!</definedName>
    <definedName name="M_Obra_Inte">#REF!</definedName>
    <definedName name="M_obra_Lum">#REF!</definedName>
    <definedName name="M_obra_Mod2">#REF!</definedName>
    <definedName name="M_Obra_OYAL">#REF!</definedName>
    <definedName name="M_Obra_TomasGHN">#REF!</definedName>
    <definedName name="m2APA">#REF!</definedName>
    <definedName name="m2Apoyo">#REF!</definedName>
    <definedName name="m2Const">#REF!</definedName>
    <definedName name="MADERA">[1]DetalleCosto!#REF!</definedName>
    <definedName name="mano_obra_N1">#REF!</definedName>
    <definedName name="Mano_Obra_N2">#REF!</definedName>
    <definedName name="MANOBRA">#REF!</definedName>
    <definedName name="MaO">#REF!</definedName>
    <definedName name="marco">#REF!</definedName>
    <definedName name="marco1">#REF!</definedName>
    <definedName name="MATDV">#REF!</definedName>
    <definedName name="MATERIAL">#REF!</definedName>
    <definedName name="matriz">#REF!</definedName>
    <definedName name="MAYORES">#REF!</definedName>
    <definedName name="MENU">#REF!</definedName>
    <definedName name="MENU2">#REF!</definedName>
    <definedName name="mm">#REF!</definedName>
    <definedName name="mn">#REF!</definedName>
    <definedName name="MO">#REF!</definedName>
    <definedName name="MO_AYUDANTE">#REF!</definedName>
    <definedName name="MO_ELECTRICISTA">#REF!</definedName>
    <definedName name="MO_INGENIERO">[7]M.O.!$J$5</definedName>
    <definedName name="MO_LINIERO">#REF!</definedName>
    <definedName name="MO_SUPERVISOR">[7]M.O.!$J$6</definedName>
    <definedName name="Monto_de_Costos_Directos">#REF!</definedName>
    <definedName name="Monto_Total_del_Proyecto">#REF!</definedName>
    <definedName name="MP">#REF!</definedName>
    <definedName name="muro">#REF!</definedName>
    <definedName name="ncbc324">#REF!</definedName>
    <definedName name="NICOLAS_SALGADO">#REF!</definedName>
    <definedName name="nnn" localSheetId="3">Scheduled_Payment+Extra_Payment</definedName>
    <definedName name="nnn">Scheduled_Payment+Extra_Payment</definedName>
    <definedName name="nocons">#REF!</definedName>
    <definedName name="NoIncluido">#REF!</definedName>
    <definedName name="NOMBRE">#REF!</definedName>
    <definedName name="NonTopStratVal">#REF!</definedName>
    <definedName name="NOOFFFSEGMENTS1">#REF!</definedName>
    <definedName name="NOTINC">#REF!</definedName>
    <definedName name="Nuevasdebt">#REF!</definedName>
    <definedName name="NUEVO">#REF!</definedName>
    <definedName name="Num_Pmt_Per_Year">#REF!</definedName>
    <definedName name="Number_of_Payments" localSheetId="3">MATCH(0.01,End_Bal,-1)+1</definedName>
    <definedName name="Number_of_Payments">MATCH(0.01,End_Bal,-1)+1</definedName>
    <definedName name="NUMBEROFDETAILFIELDS1">#REF!</definedName>
    <definedName name="NUMBEROFHEADERFIELDS1">#REF!</definedName>
    <definedName name="numeropa" localSheetId="3">MATCH(0.01,End_Bal,-1)+1</definedName>
    <definedName name="numeropa">MATCH(0.01,End_Bal,-1)+1</definedName>
    <definedName name="ñ">#REF!</definedName>
    <definedName name="ÑLÑ">#N/A</definedName>
    <definedName name="ÑÑ" localSheetId="3">Scheduled_Payment+Extra_Payment</definedName>
    <definedName name="ÑÑ">Scheduled_Payment+Extra_Payment</definedName>
    <definedName name="O">#REF!</definedName>
    <definedName name="OBA">#REF!</definedName>
    <definedName name="OBG">#REF!</definedName>
    <definedName name="OBNG">#REF!</definedName>
    <definedName name="OBP">#REF!</definedName>
    <definedName name="obpccant">#REF!</definedName>
    <definedName name="obpdesant">#REF!</definedName>
    <definedName name="obpjubant">#REF!</definedName>
    <definedName name="obpm">#REF!</definedName>
    <definedName name="obpp">#REF!</definedName>
    <definedName name="obptotalcc">#REF!</definedName>
    <definedName name="obragris">#REF!</definedName>
    <definedName name="ODBCDATASOURCE1">#REF!</definedName>
    <definedName name="oferta">#REF!</definedName>
    <definedName name="OFICINAS_FEDERACIONES">#REF!</definedName>
    <definedName name="OK" localSheetId="3" hidden="1">{"'TABLAS GRAFICAS'!$B$51:$B$62","'GRAFICOS'!$A$45"}</definedName>
    <definedName name="OK" hidden="1">{"'TABLAS GRAFICAS'!$B$51:$B$62","'GRAFICOS'!$A$45"}</definedName>
    <definedName name="OPTICA2X32">#REF!</definedName>
    <definedName name="OPTICA3X32">#REF!</definedName>
    <definedName name="OPUS">#REF!</definedName>
    <definedName name="OSWALDO_CHAMPO">#REF!</definedName>
    <definedName name="otroscostos">#REF!</definedName>
    <definedName name="p">#REF!</definedName>
    <definedName name="pago">#N/A</definedName>
    <definedName name="Pagodebt">#REF!</definedName>
    <definedName name="pagodia" localSheetId="3">DATE(YEAR(Loan_Start),MONTH(Loan_Start)+Payment_Number,DAY(Loan_Start))</definedName>
    <definedName name="pagodia">DATE(YEAR(Loan_Start),MONTH(Loan_Start)+Payment_Number,DAY(Loan_Start))</definedName>
    <definedName name="pagotot" localSheetId="3">Scheduled_Payment+Extra_Payment</definedName>
    <definedName name="pagotot">Scheduled_Payment+Extra_Payment</definedName>
    <definedName name="paisn">#REF!</definedName>
    <definedName name="PAQUETE_503">#REF!</definedName>
    <definedName name="parcia">#REF!,#REF!,#REF!,#REF!,#REF!,#REF!,#REF!,#REF!,#REF!</definedName>
    <definedName name="parcial">#REF!</definedName>
    <definedName name="paredes">#REF!</definedName>
    <definedName name="Pay_Date">#REF!</definedName>
    <definedName name="Pay_Num">#REF!</definedName>
    <definedName name="Payment_Date" localSheetId="3">DATE(YEAR(Loan_Start),MONTH(Loan_Start)+Payment_Number,DAY(Loan_Start))</definedName>
    <definedName name="Payment_Date">DATE(YEAR(Loan_Start),MONTH(Loan_Start)+Payment_Number,DAY(Loan_Start))</definedName>
    <definedName name="pbcc">#REF!</definedName>
    <definedName name="pbccsig">#REF!</definedName>
    <definedName name="pbedes">#REF!</definedName>
    <definedName name="pbedessig">#REF!</definedName>
    <definedName name="pbejub">#REF!</definedName>
    <definedName name="pbejubsig">#REF!</definedName>
    <definedName name="peb">#REF!</definedName>
    <definedName name="pension">#REF!</definedName>
    <definedName name="PeriodDate">#REF!</definedName>
    <definedName name="PeriodoActual">#REF!</definedName>
    <definedName name="PERIODSERNAME2">#REF!</definedName>
    <definedName name="PERIODSETNAME1">#REF!</definedName>
    <definedName name="permisos">#REF!</definedName>
    <definedName name="Personal">#REF!,#REF!</definedName>
    <definedName name="PERSONALES">#REF!,#REF!</definedName>
    <definedName name="PIEDRIN">[1]DetalleCosto!#REF!</definedName>
    <definedName name="pinfpsdsni">[8]Costos_Base!#REF!</definedName>
    <definedName name="piscina">#REF!</definedName>
    <definedName name="PISO">#REF!</definedName>
    <definedName name="PLAN">#REF!</definedName>
    <definedName name="planes">#REF!,#REF!</definedName>
    <definedName name="planesdeoferta">#REF!</definedName>
    <definedName name="planof">#REF!</definedName>
    <definedName name="pnpactual">#REF!</definedName>
    <definedName name="poligono22">#REF!</definedName>
    <definedName name="portabaNDERA">#REF!</definedName>
    <definedName name="portabanderas">#REF!</definedName>
    <definedName name="POSTERRORSTOSUSP1">#REF!</definedName>
    <definedName name="Powerplant">"V2527-A5"</definedName>
    <definedName name="POZOSEC">#REF!</definedName>
    <definedName name="PP" localSheetId="3">Scheduled_Payment+Extra_Payment</definedName>
    <definedName name="PP">Scheduled_Payment+Extra_Payment</definedName>
    <definedName name="presumida">#REF!</definedName>
    <definedName name="Princ">#REF!</definedName>
    <definedName name="PRINT_AREA_MI">#REF!</definedName>
    <definedName name="Print_Area_Reset" localSheetId="3">OFFSET(Full_Print,0,0,[9]!Last_Row)</definedName>
    <definedName name="Print_Area_Reset">OFFSET(Full_Print,0,0,[9]!Last_Row)</definedName>
    <definedName name="PRINT_AREA2">#REF!</definedName>
    <definedName name="programa">#REF!</definedName>
    <definedName name="prop">#REF!,#REF!</definedName>
    <definedName name="propio">#REF!,#REF!</definedName>
    <definedName name="PROVIS">#REF!,#REF!,#REF!,#REF!,#REF!,#REF!,#REF!,#REF!,#REF!</definedName>
    <definedName name="Provisional">#REF!,#REF!,#REF!,#REF!,#REF!,#REF!,#REF!,#REF!,#REF!</definedName>
    <definedName name="pu">#REF!</definedName>
    <definedName name="PUNTALES">[1]DetalleCosto!#REF!</definedName>
    <definedName name="PVFx">#REF!</definedName>
    <definedName name="PVFx1">#REF!</definedName>
    <definedName name="PYG">#REF!</definedName>
    <definedName name="qeeqwe123">#REF!</definedName>
    <definedName name="qqwwww">#REF!</definedName>
    <definedName name="qrqeq3132">#REF!</definedName>
    <definedName name="qw">#REF!</definedName>
    <definedName name="qx">#REF!</definedName>
    <definedName name="R_AOCI_CR">#REF!</definedName>
    <definedName name="R_AOCI_DB">#REF!</definedName>
    <definedName name="R_CAAC_CR">#REF!</definedName>
    <definedName name="R_CAAC_DB">#REF!</definedName>
    <definedName name="R_CAAD_CR">#REF!</definedName>
    <definedName name="R_CAAD_DB">#REF!</definedName>
    <definedName name="R_CLUB_CR">#REF!</definedName>
    <definedName name="R_CLUB_DB">#REF!</definedName>
    <definedName name="R_DBCP_CR">#REF!</definedName>
    <definedName name="R_DBCP_DB">#REF!</definedName>
    <definedName name="R_DBLP_CR">#REF!</definedName>
    <definedName name="R_DERA_CR">#REF!</definedName>
    <definedName name="R_DPCP_CR">#REF!</definedName>
    <definedName name="R_DPCP_DB">#REF!</definedName>
    <definedName name="R_EFEC_CR">#REF!</definedName>
    <definedName name="R_EQUI_CR">#REF!</definedName>
    <definedName name="R_EQUI_DB">#REF!</definedName>
    <definedName name="R_INVP_CR">#REF!</definedName>
    <definedName name="R_ISCL_CR">#REF!</definedName>
    <definedName name="R_ISCL_DB">#REF!</definedName>
    <definedName name="R_ISPC_CR">#REF!</definedName>
    <definedName name="R_ISPC_DB">#REF!</definedName>
    <definedName name="R_ISPL_CR">#REF!</definedName>
    <definedName name="R_ISPL_DB">#REF!</definedName>
    <definedName name="R_PVLP_DB">#REF!</definedName>
    <definedName name="R_SREV_CR">#REF!</definedName>
    <definedName name="R_SREV_DB">#REF!</definedName>
    <definedName name="R_SUMI_DB">#REF!</definedName>
    <definedName name="R_URET_CR">#REF!</definedName>
    <definedName name="R_URET_DB">#REF!</definedName>
    <definedName name="R_XCLP_CR">#REF!</definedName>
    <definedName name="R_XCLP_DB">#REF!</definedName>
    <definedName name="RAFA">#REF!</definedName>
    <definedName name="RAMPA_DESCARGA">#REF!</definedName>
    <definedName name="rancho">#REF!</definedName>
    <definedName name="rango">#REF!</definedName>
    <definedName name="RANGO1">#N/A</definedName>
    <definedName name="RANGO10">#N/A</definedName>
    <definedName name="RANGO11">#N/A</definedName>
    <definedName name="RANGO12">#N/A</definedName>
    <definedName name="RANGO13">#N/A</definedName>
    <definedName name="RANGO14">#N/A</definedName>
    <definedName name="RANGO15">#N/A</definedName>
    <definedName name="RANGO16">#REF!</definedName>
    <definedName name="RANGO2">#N/A</definedName>
    <definedName name="RANGO3">#N/A</definedName>
    <definedName name="RANGO4">#N/A</definedName>
    <definedName name="RANGO5">#N/A</definedName>
    <definedName name="RANGO6">#N/A</definedName>
    <definedName name="RANGO7">#N/A</definedName>
    <definedName name="RANGO8">#N/A</definedName>
    <definedName name="RANGO9">#N/A</definedName>
    <definedName name="RANGOX">#N/A</definedName>
    <definedName name="RANKING">#REF!</definedName>
    <definedName name="RE">[2]Costos_Base!#REF!</definedName>
    <definedName name="RECOMPARE">#REF!</definedName>
    <definedName name="red">#REF!</definedName>
    <definedName name="refs1">#REF!</definedName>
    <definedName name="REIL">[2]Costos_Base!#REF!</definedName>
    <definedName name="relac">#REF!</definedName>
    <definedName name="relacion">#REF!</definedName>
    <definedName name="Relacionadas">#REF!</definedName>
    <definedName name="Relojes">#REF!</definedName>
    <definedName name="REPONER_CAPA_DE_ASFALTO">#REF!</definedName>
    <definedName name="RES">#REF!</definedName>
    <definedName name="reservaccant">#REF!</definedName>
    <definedName name="reservadesant">#REF!</definedName>
    <definedName name="reservajubant">#REF!</definedName>
    <definedName name="RESPONSIBILITYAPPLICATIONID1">#REF!</definedName>
    <definedName name="RESPONSIBILITYID1">#REF!</definedName>
    <definedName name="RESPONSIBILITYNAME1">#REF!</definedName>
    <definedName name="RESTART">#REF!</definedName>
    <definedName name="resumen">#REF!</definedName>
    <definedName name="Resumen_H_N2">#REF!</definedName>
    <definedName name="Resumen_HN1">#REF!</definedName>
    <definedName name="RETRO">[1]DetalleCosto!#REF!</definedName>
    <definedName name="RFctr">#REF!</definedName>
    <definedName name="riel">[2]Costos_Base!#REF!</definedName>
    <definedName name="RIG">[8]Costos_Base!#REF!</definedName>
    <definedName name="rm">#REF!</definedName>
    <definedName name="ROMPER_CAPA_DE_ASFALTO">#REF!</definedName>
    <definedName name="ROOMNAME">#REF!</definedName>
    <definedName name="ROOMNBR">#REF!</definedName>
    <definedName name="ROWSTOUPLOAD1">#REF!</definedName>
    <definedName name="rs">#REF!</definedName>
    <definedName name="rtg">#REF!</definedName>
    <definedName name="RUBRO1">#REF!</definedName>
    <definedName name="RUBRO2">#REF!</definedName>
    <definedName name="RUBRO3">#REF!</definedName>
    <definedName name="RUBRO4">#REF!</definedName>
    <definedName name="RUBRO5">#REF!</definedName>
    <definedName name="RUBRO6">#REF!</definedName>
    <definedName name="RUBRO7">#REF!</definedName>
    <definedName name="S">[10]Indirectos!$A$2</definedName>
    <definedName name="S__E._VILLAFLORES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">#REF!</definedName>
    <definedName name="SABRAZADERA_STRUT_050_CLAMP">#REF!</definedName>
    <definedName name="SABRAZADERA_STRUT_050_HANGER">#REF!</definedName>
    <definedName name="SABRAZADERA_STRUT_075_CLAMP">#REF!</definedName>
    <definedName name="SABRAZADERA_STRUT_075_HANGER">#REF!</definedName>
    <definedName name="SABRAZADERA_STRUT_100_CLAMP">#REF!</definedName>
    <definedName name="SABRAZADERA_STRUT_100_HANGER">#REF!</definedName>
    <definedName name="SABRAZADERA_STRUT_125_CLAMP">#REF!</definedName>
    <definedName name="SABRAZADERA_STRUT_125_HANGER">#REF!</definedName>
    <definedName name="SABRAZADERA_STRUT_150_CLAMP">#REF!</definedName>
    <definedName name="SABRAZADERA_STRUT_150_HANGER">#REF!</definedName>
    <definedName name="SABRAZADERA_STRUT_200_CLAMP">#REF!</definedName>
    <definedName name="SABRAZADERA_STRUT_200_HANGER">#REF!</definedName>
    <definedName name="SABRAZADERA_STRUT_250_CLAMP">#REF!</definedName>
    <definedName name="SABRAZADERA_STRUT_250_HANGER">#REF!</definedName>
    <definedName name="SABRAZADERA_STRUT_300_CLAMP">#REF!</definedName>
    <definedName name="SABRAZADERA_STRUT_300_HANGER">#REF!</definedName>
    <definedName name="SABRAZADERA_STRUT_400_CLAMP">[4]Costos_Base!$F$159</definedName>
    <definedName name="SABRAZADERA_STRUT_400_HANGER">#REF!</definedName>
    <definedName name="SABRAZADERA_STRUT_500_CLAMP">#REF!</definedName>
    <definedName name="SABRAZADERA_STRUT_500_HANGER">#REF!</definedName>
    <definedName name="SABRAZADERA_STRUT_600_CLAMP">#REF!</definedName>
    <definedName name="SABRAZADERA_STRUT_600_HANGER">#REF!</definedName>
    <definedName name="sacomprim">[2]unitarios!$G$174</definedName>
    <definedName name="SACOPLE_STRUT_3.8">#REF!</definedName>
    <definedName name="SACSR0">#REF!</definedName>
    <definedName name="SACSR00">#REF!</definedName>
    <definedName name="SACSR000">#REF!</definedName>
    <definedName name="SACSR0000">#REF!</definedName>
    <definedName name="SACSR2">#REF!</definedName>
    <definedName name="SACSR4">#REF!</definedName>
    <definedName name="SACSR6">#REF!</definedName>
    <definedName name="sadafq1">#REF!</definedName>
    <definedName name="SADAPTADOR050">#REF!</definedName>
    <definedName name="SADAPTADOR075">#REF!</definedName>
    <definedName name="SADAPTADOR100">#REF!</definedName>
    <definedName name="SADAPTADOR125">#REF!</definedName>
    <definedName name="SADAPTADOR150">#REF!</definedName>
    <definedName name="SADAPTADOR200">#REF!</definedName>
    <definedName name="SADAPTADOR250">#REF!</definedName>
    <definedName name="SADAPTADOR300">#REF!</definedName>
    <definedName name="SADAPTADOR400">#REF!</definedName>
    <definedName name="SALAMBRE_GALVANIZADO12">#REF!</definedName>
    <definedName name="SALAMBRE_GALVANIZADO14">#REF!</definedName>
    <definedName name="SALAMBRE_GALVANIZADO16">#REF!</definedName>
    <definedName name="Salida_Oyal">#REF!</definedName>
    <definedName name="salimaislam">[2]unitarios!$O$261</definedName>
    <definedName name="salimbombaret">[2]unitarios!$O$19</definedName>
    <definedName name="salimchiler">[2]unitarios!$G$224</definedName>
    <definedName name="salimmanejadora">[2]unitarios!$O$127</definedName>
    <definedName name="salimplanta">[2]unitarios!$G$268</definedName>
    <definedName name="salimt1">[2]unitarios!#REF!</definedName>
    <definedName name="salimt2">[2]unitarios!$O$156</definedName>
    <definedName name="salimtmaa">[2]unitarios!$O$240</definedName>
    <definedName name="salimtp">[2]unitarios!$G$204</definedName>
    <definedName name="salimtp1">[2]unitarios!$O$215</definedName>
    <definedName name="salimups">[2]unitarios!$O$45</definedName>
    <definedName name="SALON_VIP">#REF!</definedName>
    <definedName name="SALUD">#REF!</definedName>
    <definedName name="SANCLA_DROPIN_1.2">#REF!</definedName>
    <definedName name="SANCLA_DROPIN_3.8">#REF!</definedName>
    <definedName name="SANCLA_HILTI">#REF!</definedName>
    <definedName name="SANCLA_METALICA">#REF!</definedName>
    <definedName name="SANCLA_METALICA050">#REF!</definedName>
    <definedName name="SANCLA_METALICA1_4">#REF!</definedName>
    <definedName name="SANCLA_METALICA5_8">#REF!</definedName>
    <definedName name="SANCLAS10">#REF!</definedName>
    <definedName name="SANCLAS8">#REF!</definedName>
    <definedName name="SANITARIOS_SECTORNORTE_SEGUNDONIVEL">#REF!</definedName>
    <definedName name="SANTETAPA">#REF!</definedName>
    <definedName name="SAPLIQUE_PARED_60W">#REF!</definedName>
    <definedName name="SARANDELA_STRUT_PLANA1.2">#REF!</definedName>
    <definedName name="SARANDELA_STRUT_PLANA3.8">#REF!</definedName>
    <definedName name="SATENUADOR_SONIDO_75W_LEVITON">#REF!</definedName>
    <definedName name="SBALASTRO_2X32W">#REF!</definedName>
    <definedName name="SBALASTRO_3X32W">#REF!</definedName>
    <definedName name="SBALASTRO2X32W">#REF!</definedName>
    <definedName name="SBARRA10">#REF!</definedName>
    <definedName name="SBARRA10UL">#REF!</definedName>
    <definedName name="SBARRA8">#REF!</definedName>
    <definedName name="SBARRA8UL">#REF!</definedName>
    <definedName name="sbarras">[2]tierras!$H$37</definedName>
    <definedName name="SBASELAMPARAFL">#REF!</definedName>
    <definedName name="SBASETUBOFL32W">#REF!</definedName>
    <definedName name="SBATERIA_2TUBOS">#REF!</definedName>
    <definedName name="SBROCA_CONCRETO3_8">#REF!</definedName>
    <definedName name="SBUSHING050">#REF!</definedName>
    <definedName name="SBUSHING075">#REF!</definedName>
    <definedName name="SBUSHING100">#REF!</definedName>
    <definedName name="SBUSHING125">#REF!</definedName>
    <definedName name="SBUSHING150">#REF!</definedName>
    <definedName name="SBUSHING200">#REF!</definedName>
    <definedName name="SBUSHING250">#REF!</definedName>
    <definedName name="SBUSHING300">#REF!</definedName>
    <definedName name="SBUSHING400">#REF!</definedName>
    <definedName name="sc">#REF!</definedName>
    <definedName name="SCABLE_ACERADO_1.8">#REF!</definedName>
    <definedName name="SCABLE_COAXIAL_RG6">#REF!</definedName>
    <definedName name="SCABLE_POTENCIA_0ALUMINIO">#REF!</definedName>
    <definedName name="SCABLE_POTENCIA_2ALUMINIO">#REF!</definedName>
    <definedName name="SCABLE_POTENCIA_2COBRE">#REF!</definedName>
    <definedName name="SCABLE_TELEFONICO_10PARES_INTEMPERIE">#REF!</definedName>
    <definedName name="SCABLE_TELEFONICO_12PARES_INTERIORES">#REF!</definedName>
    <definedName name="SCABLE_TELEFONICO_2PARES_INTERIORES">#REF!</definedName>
    <definedName name="SCABLE_TELEFONICO_3PARES_INTERIORES">#REF!</definedName>
    <definedName name="SCABLE_TELEFONICO_4PARES_INTERIORES">#REF!</definedName>
    <definedName name="SCABLE_TELEFONICO_6PARES_INTERIORES">#REF!</definedName>
    <definedName name="SCABLE_UTP_CAT3">#REF!</definedName>
    <definedName name="SCABLE_UTP_CAT5E">#REF!</definedName>
    <definedName name="SCABLE_UTP_CAT6">#REF!</definedName>
    <definedName name="SCADWELD_GT">#REF!</definedName>
    <definedName name="SCADWELD_TA">#REF!</definedName>
    <definedName name="SCADWELD115">#REF!</definedName>
    <definedName name="SCADWELD150">#REF!</definedName>
    <definedName name="SCADWELD200">#REF!</definedName>
    <definedName name="SCADWELD250">#REF!</definedName>
    <definedName name="SCADWELD32">#REF!</definedName>
    <definedName name="SCADWELD45">#REF!</definedName>
    <definedName name="SCADWELD65">#REF!</definedName>
    <definedName name="SCADWELD90">#REF!</definedName>
    <definedName name="SCAJA_OCTAGONAL">#REF!</definedName>
    <definedName name="SCAJA12X18X8">#REF!</definedName>
    <definedName name="SCAJA18X12X6">#REF!</definedName>
    <definedName name="SCAJA4X2">#REF!</definedName>
    <definedName name="SCAJA4X2CONDUIT">#REF!</definedName>
    <definedName name="SCAJA4X2PESADA">#REF!</definedName>
    <definedName name="SCAJA4X2PLASTICA">#REF!</definedName>
    <definedName name="SCAJA4X4">#REF!</definedName>
    <definedName name="SCAJA4X6X8">#REF!</definedName>
    <definedName name="SCAJA5X5">#REF!</definedName>
    <definedName name="SCAJA6X12X18">#REF!</definedName>
    <definedName name="SCAJA6X8X12">#REF!</definedName>
    <definedName name="SCAJAOCTAGONAL">#REF!</definedName>
    <definedName name="SCAJAOCTAGONALCONDUIT">#REF!</definedName>
    <definedName name="SCAJAOCTAGONALPESADA">#REF!</definedName>
    <definedName name="SCAJAOCTAGONALPLASTICA">#REF!</definedName>
    <definedName name="SCAMISA050">#REF!</definedName>
    <definedName name="SCAMISA075">#REF!</definedName>
    <definedName name="SCAMISA100">#REF!</definedName>
    <definedName name="SCAMISA125">#REF!</definedName>
    <definedName name="SCAMISA150">#REF!</definedName>
    <definedName name="SCAMISA200">#REF!</definedName>
    <definedName name="SCAMISA250">#REF!</definedName>
    <definedName name="SCAMISA300">#REF!</definedName>
    <definedName name="SCAMISA400">#REF!</definedName>
    <definedName name="SCANALETA_LEGRAND_10X50X2000">#REF!</definedName>
    <definedName name="SCANALETA_PLASTICA_LEGRAND_100X50X2000">#REF!</definedName>
    <definedName name="SCANALETA4X4">#REF!</definedName>
    <definedName name="SCANALETA6X4">#REF!</definedName>
    <definedName name="SCANALETA8X6">#REF!</definedName>
    <definedName name="SCANOPE">#REF!</definedName>
    <definedName name="SCAPA_ARENA">#REF!</definedName>
    <definedName name="SCBAND_IT">#REF!</definedName>
    <definedName name="SCCONDUIT050">#REF!</definedName>
    <definedName name="SCCONDUIT075">#REF!</definedName>
    <definedName name="SCCONDUIT100">#REF!</definedName>
    <definedName name="SCCONDUIT125">#REF!</definedName>
    <definedName name="SCCONDUIT150">#REF!</definedName>
    <definedName name="SCCONDUIT200">#REF!</definedName>
    <definedName name="SCCONDUIT250">#REF!</definedName>
    <definedName name="SCCONDUIT300">#REF!</definedName>
    <definedName name="SCCONDUIT400">#REF!</definedName>
    <definedName name="SCEPO_GALVANIZADO">#REF!</definedName>
    <definedName name="SCEPO0">#REF!</definedName>
    <definedName name="SCEPO00">#REF!</definedName>
    <definedName name="SCEPO000">#REF!</definedName>
    <definedName name="SCEPO0000">#REF!</definedName>
    <definedName name="SCEPO2">#REF!</definedName>
    <definedName name="SCEPO250">#REF!</definedName>
    <definedName name="SCEPO350">#REF!</definedName>
    <definedName name="SCEPO4">#REF!</definedName>
    <definedName name="SCEPO5_8">#REF!</definedName>
    <definedName name="SCEPO500">#REF!</definedName>
    <definedName name="SCEPO6">#REF!</definedName>
    <definedName name="SCEPO8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INCHOP11">#REF!</definedName>
    <definedName name="SCINCHOP12">#REF!</definedName>
    <definedName name="SCINCHOP14">#REF!</definedName>
    <definedName name="SCINCHOP4">#REF!</definedName>
    <definedName name="SCINCHOP6">#REF!</definedName>
    <definedName name="SCINCHOP7">#REF!</definedName>
    <definedName name="SCINTA_AISLANTE1700">#REF!</definedName>
    <definedName name="SCINTA1700">#REF!</definedName>
    <definedName name="SCINTA23">#REF!</definedName>
    <definedName name="SCINTA33">#REF!</definedName>
    <definedName name="SCLAVO_ANGULAR_HILTI">#REF!</definedName>
    <definedName name="SCLAVO_CON_ROSCA_HILTI">#REF!</definedName>
    <definedName name="SCLAVO_HILTI">#REF!</definedName>
    <definedName name="SCODOEMT050">#REF!</definedName>
    <definedName name="SCODOEMT075">#REF!</definedName>
    <definedName name="SCODOEMT100">#REF!</definedName>
    <definedName name="SCODOEMT125">#REF!</definedName>
    <definedName name="SCODOEMT150">#REF!</definedName>
    <definedName name="SCODOEMT200">#REF!</definedName>
    <definedName name="SCODOEMT250">#REF!</definedName>
    <definedName name="SCODOEMT300">#REF!</definedName>
    <definedName name="SCODOEMT400">#REF!</definedName>
    <definedName name="SCODOIMC050">#REF!</definedName>
    <definedName name="SCODOIMC075">#REF!</definedName>
    <definedName name="SCODOIMC100">#REF!</definedName>
    <definedName name="SCODOIMC125">#REF!</definedName>
    <definedName name="SCODOIMC150">#REF!</definedName>
    <definedName name="SCODOIMC200">#REF!</definedName>
    <definedName name="SCODOIMC250">#REF!</definedName>
    <definedName name="SCODOIMC300">#REF!</definedName>
    <definedName name="SCODOIMC400">#REF!</definedName>
    <definedName name="SCODORGS050">#REF!</definedName>
    <definedName name="SCODORGS075">#REF!</definedName>
    <definedName name="SCODORGS100">#REF!</definedName>
    <definedName name="SCODORGS125">#REF!</definedName>
    <definedName name="SCODORGS150">#REF!</definedName>
    <definedName name="SCODORGS200">#REF!</definedName>
    <definedName name="SCODORGS250">#REF!</definedName>
    <definedName name="SCODORGS300">#REF!</definedName>
    <definedName name="SCODORGS400">#REF!</definedName>
    <definedName name="SCONCRETEADO">#REF!</definedName>
    <definedName name="SCONCRETEADO12X4">#REF!</definedName>
    <definedName name="SCONCRETEADO18X4">#REF!</definedName>
    <definedName name="SCONCRETEADO24X4">#REF!</definedName>
    <definedName name="SCONDUIT050">#REF!</definedName>
    <definedName name="SCONDUIT075">#REF!</definedName>
    <definedName name="SCONDUIT100">#REF!</definedName>
    <definedName name="SCONDUIT125">#REF!</definedName>
    <definedName name="SCONDUIT150">#REF!</definedName>
    <definedName name="SCONDUIT200">#REF!</definedName>
    <definedName name="SCONDUIT250">#REF!</definedName>
    <definedName name="SCONDUIT300">#REF!</definedName>
    <definedName name="SCONDUIT400">#REF!</definedName>
    <definedName name="SCONEC_CLT050">#REF!</definedName>
    <definedName name="SCONEC_CLT075">#REF!</definedName>
    <definedName name="SCONEC_CLT100">#REF!</definedName>
    <definedName name="SCONEC_CLT125">#REF!</definedName>
    <definedName name="SCONEC_CLT150">#REF!</definedName>
    <definedName name="SCONEC_CLT200">#REF!</definedName>
    <definedName name="SCONEC_CLT250">#REF!</definedName>
    <definedName name="SCONEC_CLT300">#REF!</definedName>
    <definedName name="SCONEC_CLT400">#REF!</definedName>
    <definedName name="SCONEC_RLT050">#REF!</definedName>
    <definedName name="SCONEC_RLT075">#REF!</definedName>
    <definedName name="SCONEC_RLT100">#REF!</definedName>
    <definedName name="SCONEC_RLT125">#REF!</definedName>
    <definedName name="SCONEC_RLT150">#REF!</definedName>
    <definedName name="SCONEC_RLT200">#REF!</definedName>
    <definedName name="SCONEC_RLT250">#REF!</definedName>
    <definedName name="SCONEC_RLT300">#REF!</definedName>
    <definedName name="SCONEC_RLT400">#REF!</definedName>
    <definedName name="SCONECTOR_CG050">#REF!</definedName>
    <definedName name="SCONECTOR_CG075">#REF!</definedName>
    <definedName name="SCONECTOR_CG100">#REF!</definedName>
    <definedName name="SCONECTOR_CG125">#REF!</definedName>
    <definedName name="SCONECTOR_CG150">#REF!</definedName>
    <definedName name="SCONECTOR_CG200">#REF!</definedName>
    <definedName name="SCONECTOR_CG250">#REF!</definedName>
    <definedName name="SCONECTOR_CG300">#REF!</definedName>
    <definedName name="SCONECTOR_CG400">#REF!</definedName>
    <definedName name="SCONECTOR_RG050">#REF!</definedName>
    <definedName name="SCONECTOR_RG075">#REF!</definedName>
    <definedName name="SCONECTOR_RG100">#REF!</definedName>
    <definedName name="SCONECTOR_RG125">#REF!</definedName>
    <definedName name="SCONECTOR_RG150">#REF!</definedName>
    <definedName name="SCONECTOR_RG200">#REF!</definedName>
    <definedName name="SCONECTOR_RG250">#REF!</definedName>
    <definedName name="SCONECTOR_RG300">#REF!</definedName>
    <definedName name="SCONECTOR_RG400">#REF!</definedName>
    <definedName name="SCONECTOR_TECNODUCTO050">#REF!</definedName>
    <definedName name="SCONECTOR_TECNODUCTO075">#REF!</definedName>
    <definedName name="SCONECTOR_TECNODUCTO100">#REF!</definedName>
    <definedName name="SCONECTOREMT050">#REF!</definedName>
    <definedName name="SCONECTOREMT075">#REF!</definedName>
    <definedName name="SCONECTOREMT100">#REF!</definedName>
    <definedName name="SCONECTOREMT125">#REF!</definedName>
    <definedName name="SCONECTOREMT150">#REF!</definedName>
    <definedName name="SCONECTOREMT200">#REF!</definedName>
    <definedName name="SCONECTOREMT250">#REF!</definedName>
    <definedName name="SCONECTOREMT300">#REF!</definedName>
    <definedName name="SCONECTOREMT400">#REF!</definedName>
    <definedName name="SCONECTORPVC050">#REF!</definedName>
    <definedName name="SCONECTORPVC075">#REF!</definedName>
    <definedName name="SCONECTORPVC100">#REF!</definedName>
    <definedName name="SCONECTORPVC125">#REF!</definedName>
    <definedName name="SCONECTORPVC150">#REF!</definedName>
    <definedName name="SCONECTORPVC200">#REF!</definedName>
    <definedName name="SCONECTORPVC250">#REF!</definedName>
    <definedName name="SCONECTORPVC300">#REF!</definedName>
    <definedName name="SCONECTORPVC400">#REF!</definedName>
    <definedName name="SCONECTORR050">#REF!</definedName>
    <definedName name="SCONECTORR075">#REF!</definedName>
    <definedName name="SCONECTORR100">#REF!</definedName>
    <definedName name="SCORAZA050">#REF!</definedName>
    <definedName name="SCORAZA075">#REF!</definedName>
    <definedName name="SCORAZA100">#REF!</definedName>
    <definedName name="SCORAZA125">#REF!</definedName>
    <definedName name="SCORAZA150">#REF!</definedName>
    <definedName name="SCORAZA200">#REF!</definedName>
    <definedName name="SCORAZA250">#REF!</definedName>
    <definedName name="SCORAZA300">#REF!</definedName>
    <definedName name="SCORAZA400">#REF!</definedName>
    <definedName name="SCORAZALT050">#REF!</definedName>
    <definedName name="SCORAZALT075">#REF!</definedName>
    <definedName name="SCORAZALT100">#REF!</definedName>
    <definedName name="SCORAZALT125">#REF!</definedName>
    <definedName name="SCORAZALT150">#REF!</definedName>
    <definedName name="SCORAZALT200">#REF!</definedName>
    <definedName name="SCORAZALT250">#REF!</definedName>
    <definedName name="SCORAZALT300">#REF!</definedName>
    <definedName name="SCORAZALT400">#REF!</definedName>
    <definedName name="SCORTACIRCUITO13KV">#REF!</definedName>
    <definedName name="SCORTACIRCUITO23KV">#REF!</definedName>
    <definedName name="SCTERMINAL050">#REF!</definedName>
    <definedName name="SCTERMINAL075">#REF!</definedName>
    <definedName name="SCTERMINAL100">#REF!</definedName>
    <definedName name="SCTERMINAL125">#REF!</definedName>
    <definedName name="SCTERMINAL150">#REF!</definedName>
    <definedName name="SCTERMINAL200">#REF!</definedName>
    <definedName name="SCTERMINAL250">#REF!</definedName>
    <definedName name="SCTERMINAL300">#REF!</definedName>
    <definedName name="SCTERMINAL400">#REF!</definedName>
    <definedName name="SCUERPOY050">#REF!</definedName>
    <definedName name="SCUERPOY075">#REF!</definedName>
    <definedName name="SCUERPOY100">#REF!</definedName>
    <definedName name="SCUERPOY125">#REF!</definedName>
    <definedName name="SCUERPOY150">#REF!</definedName>
    <definedName name="SCUERPOY200">#REF!</definedName>
    <definedName name="SCUERPOY250">#REF!</definedName>
    <definedName name="SCUERPOY300">#REF!</definedName>
    <definedName name="SCUERPOY400">#REF!</definedName>
    <definedName name="SCURVAPVC050">#REF!</definedName>
    <definedName name="SCURVAPVC075">#REF!</definedName>
    <definedName name="SCURVAPVC100">#REF!</definedName>
    <definedName name="SCURVAPVC125">#REF!</definedName>
    <definedName name="SCURVAPVC150">#REF!</definedName>
    <definedName name="SCURVAPVC200">#REF!</definedName>
    <definedName name="SCURVAPVC250">#REF!</definedName>
    <definedName name="SCURVAPVC300">#REF!</definedName>
    <definedName name="SCURVAPVC400">#REF!</definedName>
    <definedName name="sd">#REF!</definedName>
    <definedName name="sdf">#REF!</definedName>
    <definedName name="sdfsdf" hidden="1">#REF!</definedName>
    <definedName name="sdfsdf2234">#REF!</definedName>
    <definedName name="sdfsdfg" hidden="1">#REF!</definedName>
    <definedName name="SDIFUSOR_ACRILICO1X4">#REF!</definedName>
    <definedName name="SDIFUSOR_ACRILICO2X2">#REF!</definedName>
    <definedName name="SDIFUSOR_ACRILICO2X4">#REF!</definedName>
    <definedName name="SDIFUSOR_PARABOLICO1X4_PL5">#REF!</definedName>
    <definedName name="SDIFUSOR_PARABOLICO2X2_9CELDAS">#REF!</definedName>
    <definedName name="SDIFUSOR_PARABOLICO2X2_PL2">#REF!</definedName>
    <definedName name="SDIFUSOR_PARABOLICO2X2_PL5">#REF!</definedName>
    <definedName name="SDIMMER500W_TIPO_DADO">#REF!</definedName>
    <definedName name="SDIRECT">#REF!</definedName>
    <definedName name="sds">#REF!</definedName>
    <definedName name="SDUPLEX12">#REF!</definedName>
    <definedName name="SDUPLEX14">#REF!</definedName>
    <definedName name="SDUPLEX16">#REF!</definedName>
    <definedName name="SDUPLEX18">#REF!</definedName>
    <definedName name="SDUPLEX20">#REF!</definedName>
    <definedName name="seguros">#REF!</definedName>
    <definedName name="SELECTO">[1]DetalleCosto!#REF!</definedName>
    <definedName name="SELECTRODO3_32">#REF!</definedName>
    <definedName name="SelRmndr">#REF!</definedName>
    <definedName name="SEMT050">#REF!</definedName>
    <definedName name="SEMT050ALUMINIO">#REF!</definedName>
    <definedName name="SEMT075">#REF!</definedName>
    <definedName name="SEMT075ALUMINIO">#REF!</definedName>
    <definedName name="SEMT100">#REF!</definedName>
    <definedName name="SEMT100ALUMINIO">#REF!</definedName>
    <definedName name="SEMT125">#REF!</definedName>
    <definedName name="SEMT125ALUMINIO">#REF!</definedName>
    <definedName name="SEMT150">#REF!</definedName>
    <definedName name="SEMT150ALUMINIO">#REF!</definedName>
    <definedName name="SEMT200">#REF!</definedName>
    <definedName name="SEMT200ALUMINIO">#REF!</definedName>
    <definedName name="SEMT250">#REF!</definedName>
    <definedName name="SEMT250ALUMINIO">#REF!</definedName>
    <definedName name="SEMT300">#REF!</definedName>
    <definedName name="SEMT300ALUMINIO">#REF!</definedName>
    <definedName name="SEMT400">#REF!</definedName>
    <definedName name="SEMT400ALUMINIO">#REF!</definedName>
    <definedName name="sestruct">[2]unitarios!$G$143</definedName>
    <definedName name="SETOFBOOKSID1">#REF!</definedName>
    <definedName name="SETOFBOOKSNAME1">#REF!</definedName>
    <definedName name="SEXTRACTOR">#REF!</definedName>
    <definedName name="SEXTRACTOR_BAÑO">#REF!</definedName>
    <definedName name="SFDGSDHSHT">#REF!</definedName>
    <definedName name="SFDSS">#REF!</definedName>
    <definedName name="sfghjjj">#REF!</definedName>
    <definedName name="sfgsfds2">#REF!</definedName>
    <definedName name="SFOCO_AHORRADOR11W">#REF!</definedName>
    <definedName name="SFOCO_AHORRADOR13W">#REF!</definedName>
    <definedName name="SFOCO_AHORRADOR15W">#REF!</definedName>
    <definedName name="SFOCO100W">#REF!</definedName>
    <definedName name="SFOCOPAR20">#REF!</definedName>
    <definedName name="SGPLASTICA2X12">#REF!</definedName>
    <definedName name="SGRAPA050">#REF!</definedName>
    <definedName name="SGRAPA075">#REF!</definedName>
    <definedName name="SGRAPA100">#REF!</definedName>
    <definedName name="SGRAPA125">#REF!</definedName>
    <definedName name="SGRAPA150">#REF!</definedName>
    <definedName name="SGRAPA200">#REF!</definedName>
    <definedName name="SGRAPA250">#REF!</definedName>
    <definedName name="SGRAPA300">#REF!</definedName>
    <definedName name="SGRAPA400">#REF!</definedName>
    <definedName name="SGRAPAEMT050">#REF!</definedName>
    <definedName name="SGRAPAEMT075">#REF!</definedName>
    <definedName name="SGRAPAEMT100">#REF!</definedName>
    <definedName name="SGRAPAEMT125">#REF!</definedName>
    <definedName name="SGRAPAEMT150">#REF!</definedName>
    <definedName name="SGRAPAEMT200">#REF!</definedName>
    <definedName name="SGRAPAEMT250">#REF!</definedName>
    <definedName name="SGRAPAEMT300">#REF!</definedName>
    <definedName name="SGRAPAEMT400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BAND_IT">#REF!</definedName>
    <definedName name="SHOJA_SIERRA">#REF!</definedName>
    <definedName name="SIMC050">#REF!</definedName>
    <definedName name="SIMC075">#REF!</definedName>
    <definedName name="SIMC100">#REF!</definedName>
    <definedName name="SIMC125">#REF!</definedName>
    <definedName name="SIMC150">#REF!</definedName>
    <definedName name="SIMC200">#REF!</definedName>
    <definedName name="SIMC250">#REF!</definedName>
    <definedName name="SIMC300">#REF!</definedName>
    <definedName name="SIMC400">#REF!</definedName>
    <definedName name="SINDIRECT">#REF!</definedName>
    <definedName name="sintercon">[2]unitarios!$G$288</definedName>
    <definedName name="SINTERRUPTOR_4V_TIPO_DADO">#REF!</definedName>
    <definedName name="SINTERRUPTOR_CAMBIO_LEVINTON">#REF!</definedName>
    <definedName name="SINTERRUPTOR_CAMBIO_TIPO_DADO">#REF!</definedName>
    <definedName name="SINTERRUPTOR_CAMBIO_TIPO_DADO_MATIX">#REF!</definedName>
    <definedName name="SINTERRUPTOR_CAMBIO_TIPO_INDUSTRIAL">#REF!</definedName>
    <definedName name="SINTERRUPTOR_DOBLE_GE">#REF!</definedName>
    <definedName name="SINTERRUPTOR_DOBLE_LEVINTON">#REF!</definedName>
    <definedName name="SINTERRUPTOR_DOBLE_TIPO_INDUSTRIAL">#REF!</definedName>
    <definedName name="SINTERRUPTOR_SENCILLO_GE">#REF!</definedName>
    <definedName name="SINTERRUPTOR_SENCILLO_LEVINTON">#REF!</definedName>
    <definedName name="SINTERRUPTOR_SENCILLO_TIPO_DADO">#REF!</definedName>
    <definedName name="SINTERRUPTOR_SENCILLO_TIPO_DADO_MATIX">#REF!</definedName>
    <definedName name="SINTERRUPTOR_SENCILLO_TIPO_INDUSTRIAL">#REF!</definedName>
    <definedName name="SINTERRUPTOR_SENCILLO_TIPO_INDUSTRIAL_INTEMPERIE">#REF!</definedName>
    <definedName name="SINTERRUPTOR_TOMA_INTEGRADO">#REF!</definedName>
    <definedName name="SINTERRUPTORC_TIPO_DADO">#REF!</definedName>
    <definedName name="SINTERRUPTORD_INTEGRADO">#REF!</definedName>
    <definedName name="SINTERRUPTORS_1POLO">#REF!</definedName>
    <definedName name="SINTERRUPTORS_2POLOS">#REF!</definedName>
    <definedName name="SINTERRUPTORS_INTEGRADO">#REF!</definedName>
    <definedName name="SINTERRUPTORS_TIPO_DADO">#REF!</definedName>
    <definedName name="sjub">#REF!</definedName>
    <definedName name="SLACUATICAPISCINA_100W">#REF!</definedName>
    <definedName name="SLAMPARA_FLUORESCENTE_P_HUMEDAD2X32">#REF!</definedName>
    <definedName name="SLAMPARA_FLUORESCENTE_P_HUMEDO2X32">#REF!</definedName>
    <definedName name="SLAMPARAFLUORESCENTETIPORIEL1X32">#REF!</definedName>
    <definedName name="SLAMPARAFLUORESCENTETIPORIEL1X4">#REF!</definedName>
    <definedName name="SLAMPARAFLUORESCENTETIPOTOP2X32W1X4">#REF!</definedName>
    <definedName name="SLDICROICOPISO_50W">#REF!</definedName>
    <definedName name="SLEMG">#REF!</definedName>
    <definedName name="SLER">#REF!</definedName>
    <definedName name="SLF4X40">#REF!</definedName>
    <definedName name="SLFB1X20">#REF!</definedName>
    <definedName name="SLFC32">#REF!</definedName>
    <definedName name="SLFCABECERA2X20">#REF!</definedName>
    <definedName name="SLFE2X20">#REF!</definedName>
    <definedName name="SLFE2X32W_1X4">#REF!</definedName>
    <definedName name="SLFE2X32W_2X2">#REF!</definedName>
    <definedName name="SLFE2X40">#REF!</definedName>
    <definedName name="SLFE3X32W_2X4">#REF!</definedName>
    <definedName name="SLFE4X17W_2X2">#REF!</definedName>
    <definedName name="SLFE4X20">#REF!</definedName>
    <definedName name="SLFE4X40">#REF!</definedName>
    <definedName name="SLFI2X32W">#REF!</definedName>
    <definedName name="SLFI3X32W">#REF!</definedName>
    <definedName name="SLFR1X40">#REF!</definedName>
    <definedName name="SLFR2X32W">#REF!</definedName>
    <definedName name="SLFS1X40">#REF!</definedName>
    <definedName name="SLFS2X20">#REF!</definedName>
    <definedName name="SLFS2X40">#REF!</definedName>
    <definedName name="SLFS2X75">#REF!</definedName>
    <definedName name="SLFS4X20">#REF!</definedName>
    <definedName name="SLFS4X40">#REF!</definedName>
    <definedName name="SLGRADA">#REF!</definedName>
    <definedName name="SLHIDE250W">#REF!</definedName>
    <definedName name="SLHIDP400W">#REF!</definedName>
    <definedName name="SLIGHTRACK3X50W_1M">#REF!</definedName>
    <definedName name="SLPISODICROICO_50W">#REF!</definedName>
    <definedName name="SLSLD100">#REF!</definedName>
    <definedName name="SLSLS100">#REF!</definedName>
    <definedName name="SLUMINARIA1">#REF!</definedName>
    <definedName name="SLUMINARIA10">#REF!</definedName>
    <definedName name="SLUMINARIA11">#REF!</definedName>
    <definedName name="SLUMINARIA12">#REF!</definedName>
    <definedName name="SLUMINARIA13">#REF!</definedName>
    <definedName name="SLUMINARIA14">#REF!</definedName>
    <definedName name="SLUMINARIA15">#REF!</definedName>
    <definedName name="SLUMINARIA16">#REF!</definedName>
    <definedName name="SLUMINARIA17">#REF!</definedName>
    <definedName name="SLUMINARIA18">#REF!</definedName>
    <definedName name="SLUMINARIA19">#REF!</definedName>
    <definedName name="SLUMINARIA2">#REF!</definedName>
    <definedName name="SLUMINARIA20">#REF!</definedName>
    <definedName name="SLUMINARIA21">#REF!</definedName>
    <definedName name="SLUMINARIA22">#REF!</definedName>
    <definedName name="SLUMINARIA23">#REF!</definedName>
    <definedName name="SLUMINARIA24">#REF!</definedName>
    <definedName name="SLUMINARIA25">#REF!</definedName>
    <definedName name="SLUMINARIA26">#REF!</definedName>
    <definedName name="SLUMINARIA27">#REF!</definedName>
    <definedName name="SLUMINARIA28">#REF!</definedName>
    <definedName name="SLUMINARIA29">#REF!</definedName>
    <definedName name="SLUMINARIA3">#REF!</definedName>
    <definedName name="SLUMINARIA30">#REF!</definedName>
    <definedName name="SLUMINARIA31">#REF!</definedName>
    <definedName name="SLUMINARIA32">#REF!</definedName>
    <definedName name="SLUMINARIA33">#REF!</definedName>
    <definedName name="SLUMINARIA4">#REF!</definedName>
    <definedName name="SLUMINARIA5">#REF!</definedName>
    <definedName name="SLUMINARIA6">#REF!</definedName>
    <definedName name="SLUMINARIA7">#REF!</definedName>
    <definedName name="SLUMINARIA8">#REF!</definedName>
    <definedName name="SLUMINARIA9">#REF!</definedName>
    <definedName name="sluz208">[2]unitarios!$G$61</definedName>
    <definedName name="SMASCARILLA_3M">#REF!</definedName>
    <definedName name="smv">#REF!</definedName>
    <definedName name="SNEMA1125A3P">#REF!</definedName>
    <definedName name="SNEMA115A2P">#REF!</definedName>
    <definedName name="SNEMA115A3P">#REF!</definedName>
    <definedName name="SNEMA1200A3P">#REF!</definedName>
    <definedName name="SNEMA120A1P">#REF!</definedName>
    <definedName name="SNEMA120A2P">#REF!</definedName>
    <definedName name="SNEMA120A3P">#REF!</definedName>
    <definedName name="SNEMA1300A3P">#REF!</definedName>
    <definedName name="SNEMA130A2P">#REF!</definedName>
    <definedName name="SNEMA130A3P">#REF!</definedName>
    <definedName name="SNEMA1350A3P">#REF!</definedName>
    <definedName name="SNEMA140A3P">#REF!</definedName>
    <definedName name="SNEMA150A3P">#REF!</definedName>
    <definedName name="SNEMA160A3P">#REF!</definedName>
    <definedName name="SNEMA170A3P">#REF!</definedName>
    <definedName name="SNEMA180A3P">#REF!</definedName>
    <definedName name="SNEMA190A3P">#REF!</definedName>
    <definedName name="SNEMA3R125A3P">#REF!</definedName>
    <definedName name="SNEMA3R15A1P">#REF!</definedName>
    <definedName name="SNEMA3R20A2P">#REF!</definedName>
    <definedName name="SNEMA3R20A3P">#REF!</definedName>
    <definedName name="SNEMA3R225A3P">#REF!</definedName>
    <definedName name="SNEMA3R30A3P">#REF!</definedName>
    <definedName name="SNEMA3R40A2P">#REF!</definedName>
    <definedName name="SNEMA3R40A3P">#REF!</definedName>
    <definedName name="SNEMA3R50A2P">#REF!</definedName>
    <definedName name="SNEMA3R50A3P">#REF!</definedName>
    <definedName name="SNEMA3R60A3P">#REF!</definedName>
    <definedName name="SNEMA3R70A3P">#REF!</definedName>
    <definedName name="SNEMA3R90A3P">#REF!</definedName>
    <definedName name="SOB_DICROICO_MR16">#REF!</definedName>
    <definedName name="SOB_LUMINARE_1817_1">#REF!</definedName>
    <definedName name="SOB_PHILLIPS_2X13W">#REF!</definedName>
    <definedName name="SOB_PRUEBA_VAPORES_50W">#REF!</definedName>
    <definedName name="SOB_TWIN2X26W">#REF!</definedName>
    <definedName name="SOBLUMINARE_1817_1">#REF!</definedName>
    <definedName name="SOCA3">#REF!</definedName>
    <definedName name="SOCA4">#REF!</definedName>
    <definedName name="SOCA5">#REF!</definedName>
    <definedName name="SPARARRAYO10KV">#REF!</definedName>
    <definedName name="SPARARRAYO21KV">#REF!</definedName>
    <definedName name="SPARLANTE_TECHO_60WRMS_LEVITON">#REF!</definedName>
    <definedName name="SPEGAMENTO_TANGIT">#REF!</definedName>
    <definedName name="SPERMATEX">#REF!</definedName>
    <definedName name="SPERNO_ESTUFA_5.32_2">#REF!</definedName>
    <definedName name="SPERNO5_8X3">#REF!</definedName>
    <definedName name="SPINTURA_ACRILICA">#REF!</definedName>
    <definedName name="SPINTURA_ANTICORROSIVA_NEGRA">#REF!</definedName>
    <definedName name="SPLACA_3MODULOS_MATIX">#REF!</definedName>
    <definedName name="SPLACA_4X2_TOMA20A">#REF!</definedName>
    <definedName name="SPLACA_4X4_TOMA50A">#REF!</definedName>
    <definedName name="SPLACA_ACERADA_INTERRUPTORD_GE">#REF!</definedName>
    <definedName name="SPLACA_ACERADA_INTERRUPTORS_GE">#REF!</definedName>
    <definedName name="SPLACA_ACERADA_TOMAD_GE">#REF!</definedName>
    <definedName name="SPLACA_ACERADA_TOMADGE">#REF!</definedName>
    <definedName name="SPLACA_ACERADAS_GE">#REF!</definedName>
    <definedName name="SPLACA_ANODIZADA">#REF!</definedName>
    <definedName name="SPLACA_BAKELITA">#REF!</definedName>
    <definedName name="SPLACA_BAKELITA_MATIX">#REF!</definedName>
    <definedName name="SPLACA_BAQUELITA_RECTANGULAR">#REF!</definedName>
    <definedName name="SPLACA_BAQUELITA_ROJA">#REF!</definedName>
    <definedName name="SPLACA_DOBLE_LEVINTON">#REF!</definedName>
    <definedName name="SPLACA_INTEMPERIE">#REF!</definedName>
    <definedName name="SPLACA_INTERRUPTOR_SENCILLO_INTEMPERIE">#REF!</definedName>
    <definedName name="SPLACA_LEVINTON4980GY">#REF!</definedName>
    <definedName name="SPLACA_LEVINTON5997GY">#REF!</definedName>
    <definedName name="SPLACA_LEVINTON80703">#REF!</definedName>
    <definedName name="SPLACA_LEVINTON80703I">#REF!</definedName>
    <definedName name="SPLACA_METALICA_ACERO_INOXIDABLE">#REF!</definedName>
    <definedName name="SPLACA_METALICA_ANODIZADA">#REF!</definedName>
    <definedName name="SPLACA_METALICA_TOMA240V">#REF!</definedName>
    <definedName name="SPLACA_SENCILLA_LEVINTON">#REF!</definedName>
    <definedName name="SPLACA_SENCILLA_LEVITON_80301">#REF!</definedName>
    <definedName name="SPOLIDUCTO050">#REF!</definedName>
    <definedName name="SPOLIDUCTO075">#REF!</definedName>
    <definedName name="SPOLIDUCTO100">#REF!</definedName>
    <definedName name="SPOLIDUCTO125">#REF!</definedName>
    <definedName name="SPOLIDUCTO150">#REF!</definedName>
    <definedName name="SPOLIDUCTO200">#REF!</definedName>
    <definedName name="SPOLIDUCTO250">#REF!</definedName>
    <definedName name="SPOLIDUCTO300">#REF!</definedName>
    <definedName name="SPOLIDUCTO400">#REF!</definedName>
    <definedName name="SPOLO">#REF!</definedName>
    <definedName name="SPOSTE_METALICO26">#REF!</definedName>
    <definedName name="SPOSTE_METALICO30">#REF!</definedName>
    <definedName name="SPOSTE_METALICO35">#REF!</definedName>
    <definedName name="SPOSTE_METALICO40">#REF!</definedName>
    <definedName name="SPOSTE22">#REF!</definedName>
    <definedName name="SPOSTE26">#REF!</definedName>
    <definedName name="SPOSTE30">#REF!</definedName>
    <definedName name="SPOSTE35">#REF!</definedName>
    <definedName name="SPOSTE40">#REF!</definedName>
    <definedName name="SPOSTE45">#REF!</definedName>
    <definedName name="SPOSTE50">#REF!</definedName>
    <definedName name="SPOT">#REF!</definedName>
    <definedName name="SPULSADOR_INTEGRADO">#REF!</definedName>
    <definedName name="SPULSADOR_TIPO_DADO">#REF!</definedName>
    <definedName name="SPULSADOR_TIPO_DADO_MATIX">#REF!</definedName>
    <definedName name="SPVC050">#REF!</definedName>
    <definedName name="SPVC075">#REF!</definedName>
    <definedName name="SPVC100">#REF!</definedName>
    <definedName name="SPVC125">#REF!</definedName>
    <definedName name="SPVC150">#REF!</definedName>
    <definedName name="SPVC200">#REF!</definedName>
    <definedName name="SPVC250">#REF!</definedName>
    <definedName name="SPVC300">#REF!</definedName>
    <definedName name="SPVC400">#REF!</definedName>
    <definedName name="SRECEPTACULO">#REF!</definedName>
    <definedName name="SREFLECDICROICO_MR11_20W_120V">#REF!</definedName>
    <definedName name="SREFLECDICROICO_MR11_20W_12V">#REF!</definedName>
    <definedName name="SREFLECDICROICO_MR16_50W_120V">#REF!</definedName>
    <definedName name="SREFLECDICROICO_MR16_50W_12V">#REF!</definedName>
    <definedName name="SREFLECTOR_75W">#REF!</definedName>
    <definedName name="SRESANADO">#REF!</definedName>
    <definedName name="SRESINA">#REF!</definedName>
    <definedName name="SRETENIDAD">#REF!</definedName>
    <definedName name="SRETENIDAS">#REF!</definedName>
    <definedName name="SRGS050">#REF!</definedName>
    <definedName name="SRGS075">#REF!</definedName>
    <definedName name="SRGS100">#REF!</definedName>
    <definedName name="SRGS125">#REF!</definedName>
    <definedName name="SRGS150">#REF!</definedName>
    <definedName name="SRGS200">#REF!</definedName>
    <definedName name="SRGS250">#REF!</definedName>
    <definedName name="SRGS300">#REF!</definedName>
    <definedName name="SRGS400">#REF!</definedName>
    <definedName name="SRHW0">#REF!</definedName>
    <definedName name="SRHW00">#REF!</definedName>
    <definedName name="SRHW000">#REF!</definedName>
    <definedName name="SRHW0000">#REF!</definedName>
    <definedName name="SRHW10">#REF!</definedName>
    <definedName name="SRHW12">#REF!</definedName>
    <definedName name="SRHW14">#REF!</definedName>
    <definedName name="SRHW2">#REF!</definedName>
    <definedName name="SRHW250">#REF!</definedName>
    <definedName name="SRHW350">#REF!</definedName>
    <definedName name="SRHW4">#REF!</definedName>
    <definedName name="SRHW500">#REF!</definedName>
    <definedName name="SRHW6">#REF!</definedName>
    <definedName name="SRHW750">#REF!</definedName>
    <definedName name="SRHW8">#REF!</definedName>
    <definedName name="SRIEL_STRUT_LISO_NORMAL">#REF!</definedName>
    <definedName name="SRIEL_STRUT_LISO_PACHO">#REF!</definedName>
    <definedName name="SRIEL_STRUT_OJO_CHINO_NORMAL">#REF!</definedName>
    <definedName name="SRIEL_STRUT_OJO_CHINO_PACHO">#REF!</definedName>
    <definedName name="SRIEL_STRUT_PERFORADO_NORMAL">#REF!</definedName>
    <definedName name="SRIEL_STRUT_PERFORADO_PACHO">#REF!</definedName>
    <definedName name="SRIOSTRA3V">#REF!</definedName>
    <definedName name="SRP">#REF!</definedName>
    <definedName name="ss">#REF!</definedName>
    <definedName name="SSAE10">#REF!</definedName>
    <definedName name="SSAE12">#REF!</definedName>
    <definedName name="SSAE14">#REF!</definedName>
    <definedName name="SSAE16">#REF!</definedName>
    <definedName name="SSAE18">#REF!</definedName>
    <definedName name="SSALIDA_LUMINARIA_FLUORESCENTE">#REF!</definedName>
    <definedName name="SSALIDA_LUMINARIA_HPS">#REF!</definedName>
    <definedName name="SSALIDA_SEÑALIZACION">#REF!</definedName>
    <definedName name="SSALIDA_SONIDO">#REF!</definedName>
    <definedName name="SSALIDA_TELEFONO">#REF!</definedName>
    <definedName name="SSALIDA_TOMACORRIENTE_GRADO_COMERCIAL">#REF!</definedName>
    <definedName name="SSALIDA_TOMACORRIENTE_GRADO_HOSPITALARIO">#REF!</definedName>
    <definedName name="SSALIDA_TOMACORRIENTE_INTEMPERIE">#REF!</definedName>
    <definedName name="SSALIDA_TOMACORRIENTE_TRIFILAR">#REF!</definedName>
    <definedName name="SSALIDA_VENTILADOR">#REF!</definedName>
    <definedName name="SSCOTCH_LOCK_AMARILLO">#REF!</definedName>
    <definedName name="SSCOTCH_LOCK_AZUL">#REF!</definedName>
    <definedName name="SSCOTCH_LOCK_GRIS">#REF!</definedName>
    <definedName name="SSCOTCH_LOCK_ROJO">#REF!</definedName>
    <definedName name="SSCOTCHLOCK_AMARILLO">#REF!</definedName>
    <definedName name="SSCOTCHLOCK_GRIS">#REF!</definedName>
    <definedName name="SSCOTCHLOCK_ROJO">#REF!</definedName>
    <definedName name="SSELLADOR_PERMATEX">#REF!</definedName>
    <definedName name="SSIKADUR31T_1.16">#REF!</definedName>
    <definedName name="SSPT2X18">#REF!</definedName>
    <definedName name="SSS" localSheetId="3">DATE(YEAR(Loan_Start),MONTH(Loan_Start)+Payment_Number,DAY(Loan_Start))</definedName>
    <definedName name="SSS">DATE(YEAR(Loan_Start),MONTH(Loan_Start)+Payment_Number,DAY(Loan_Start))</definedName>
    <definedName name="SSUJETADOR_HILTI">#REF!</definedName>
    <definedName name="STAB_ITE112E">#REF!</definedName>
    <definedName name="STAB_ITE116E">#REF!</definedName>
    <definedName name="STAB_ITE120E">#REF!</definedName>
    <definedName name="STAB_ITE124E">#REF!</definedName>
    <definedName name="STAB_ITE12E">#REF!</definedName>
    <definedName name="STAB_ITE130E">#REF!</definedName>
    <definedName name="STAB_ITE142E">#REF!</definedName>
    <definedName name="STAB_ITE14E">#REF!</definedName>
    <definedName name="STAB_ITE18E">#REF!</definedName>
    <definedName name="stab100a12e">[2]Costos_Base!$O$26</definedName>
    <definedName name="STAB125A8E1P">#REF!</definedName>
    <definedName name="STAB150A24E3P">#REF!</definedName>
    <definedName name="STAB150A24E3P_MAIN150A3P">#REF!</definedName>
    <definedName name="STAB200A30E3P">#REF!</definedName>
    <definedName name="STAB200A42E3P">#REF!</definedName>
    <definedName name="STAB225A42E3P">#REF!</definedName>
    <definedName name="STALCO_SIMPLE">#REF!</definedName>
    <definedName name="STANGIT">#REF!</definedName>
    <definedName name="STAPADERA_REDONDA">#REF!</definedName>
    <definedName name="STAPADERA4X4">#REF!</definedName>
    <definedName name="STAPADERA5X5">#REF!</definedName>
    <definedName name="STAPON_CANALETA4">#REF!</definedName>
    <definedName name="STAPON_CANALETA6">#REF!</definedName>
    <definedName name="STARTJOURNALIMPORT1">#REF!</definedName>
    <definedName name="STCUADRADA">#REF!</definedName>
    <definedName name="STECNODUCT075">#REF!</definedName>
    <definedName name="STECNODUCTO050">#REF!</definedName>
    <definedName name="STECNODUCTO075">#REF!</definedName>
    <definedName name="STECNODUCTO100">#REF!</definedName>
    <definedName name="STEE050">#REF!</definedName>
    <definedName name="STEE075">#REF!</definedName>
    <definedName name="STEE100">#REF!</definedName>
    <definedName name="STEE125">#REF!</definedName>
    <definedName name="STEE150">#REF!</definedName>
    <definedName name="STEE200">#REF!</definedName>
    <definedName name="STEE250">#REF!</definedName>
    <definedName name="STEE300">#REF!</definedName>
    <definedName name="STEE400">#REF!</definedName>
    <definedName name="STERMICO100A2P">#REF!</definedName>
    <definedName name="STERMICO100A3P">#REF!</definedName>
    <definedName name="STERMICO125A2P">#REF!</definedName>
    <definedName name="STERMICO125A3P">#REF!</definedName>
    <definedName name="STERMICO15A1P">#REF!</definedName>
    <definedName name="STERMICO15A2P">#REF!</definedName>
    <definedName name="STERMICO15A3P">#REF!</definedName>
    <definedName name="STERMICO20A1P">#REF!</definedName>
    <definedName name="STERMICO20A2P">#REF!</definedName>
    <definedName name="STERMICO20A3P">#REF!</definedName>
    <definedName name="STERMICO30A1P">#REF!</definedName>
    <definedName name="STERMICO30A2P">#REF!</definedName>
    <definedName name="STERMICO30A3P">#REF!</definedName>
    <definedName name="STERMICO40A1P">#REF!</definedName>
    <definedName name="STERMICO40A2P">#REF!</definedName>
    <definedName name="STERMICO40A3P">#REF!</definedName>
    <definedName name="STERMICO50A1P">#REF!</definedName>
    <definedName name="STERMICO50A2P">#REF!</definedName>
    <definedName name="STERMICO50A3P">#REF!</definedName>
    <definedName name="STERMICO60A1P">#REF!</definedName>
    <definedName name="STERMICO60A2P">#REF!</definedName>
    <definedName name="STERMICO60A3P">#REF!</definedName>
    <definedName name="STERMICO70A1P">#REF!</definedName>
    <definedName name="STERMICO70A2P">#REF!</definedName>
    <definedName name="STERMICO70A3P">#REF!</definedName>
    <definedName name="STERMICO80A2P">#REF!</definedName>
    <definedName name="STERMICO80A3P">#REF!</definedName>
    <definedName name="STERMICO90A2P">#REF!</definedName>
    <definedName name="STERMICO90A3P">#REF!</definedName>
    <definedName name="STERMINAL0">#REF!</definedName>
    <definedName name="STERMINAL00">#REF!</definedName>
    <definedName name="STERMINAL000">#REF!</definedName>
    <definedName name="STERMINAL0000">#REF!</definedName>
    <definedName name="STERMINAL10">#REF!</definedName>
    <definedName name="STERMINAL12">#REF!</definedName>
    <definedName name="STERMINAL14">#REF!</definedName>
    <definedName name="STERMINAL18">#REF!</definedName>
    <definedName name="STERMINAL2">#REF!</definedName>
    <definedName name="STERMINAL250">#REF!</definedName>
    <definedName name="STERMINAL350">#REF!</definedName>
    <definedName name="STERMINAL4">#REF!</definedName>
    <definedName name="STERMINAL500">#REF!</definedName>
    <definedName name="STERMINAL6">#REF!</definedName>
    <definedName name="STERMINAL8">#REF!</definedName>
    <definedName name="STFF16">#REF!</definedName>
    <definedName name="STFF18">#REF!</definedName>
    <definedName name="STGP2X10">#REF!</definedName>
    <definedName name="STGP2X12">#REF!</definedName>
    <definedName name="STGP2X14">#REF!</definedName>
    <definedName name="STGP2X4">#REF!</definedName>
    <definedName name="STGP2X6">#REF!</definedName>
    <definedName name="STGP2X8">#REF!</definedName>
    <definedName name="STGP3X10">#REF!</definedName>
    <definedName name="STGP3X12">#REF!</definedName>
    <definedName name="STGP3X14">#REF!</definedName>
    <definedName name="STGP3X2">#REF!</definedName>
    <definedName name="STGP3X4">#REF!</definedName>
    <definedName name="STGP3X8">#REF!</definedName>
    <definedName name="STGP4X10">#REF!</definedName>
    <definedName name="STGP4X4">#REF!</definedName>
    <definedName name="STGP4X6">#REF!</definedName>
    <definedName name="STGP4X8">#REF!</definedName>
    <definedName name="STHHN0">#REF!</definedName>
    <definedName name="STHHN00">#REF!</definedName>
    <definedName name="STHHN000">#REF!</definedName>
    <definedName name="STHHN0000">#REF!</definedName>
    <definedName name="STHHN10">#REF!</definedName>
    <definedName name="STHHN12">#REF!</definedName>
    <definedName name="STHHN14">#REF!</definedName>
    <definedName name="STHHN2">#REF!</definedName>
    <definedName name="STHHN250">#REF!</definedName>
    <definedName name="STHHN350">#REF!</definedName>
    <definedName name="STHHN4">#REF!</definedName>
    <definedName name="STHHN500">#REF!</definedName>
    <definedName name="STHHN6">#REF!</definedName>
    <definedName name="STHHN750">#REF!</definedName>
    <definedName name="STHHN8">#REF!</definedName>
    <definedName name="STHINER_CORRIENTE">#REF!</definedName>
    <definedName name="stierrahalo">[2]tierras!$H$75</definedName>
    <definedName name="stierrapararrayo">[2]tierras!$H$17</definedName>
    <definedName name="stierrasub">[2]tierras!$H$55</definedName>
    <definedName name="STIMBRE_DING_DONG">#REF!</definedName>
    <definedName name="STNM2X10">#REF!</definedName>
    <definedName name="STNM2X12">#REF!</definedName>
    <definedName name="STNM2X14">#REF!</definedName>
    <definedName name="STNM3X10">#REF!</definedName>
    <definedName name="STNM3X12">#REF!</definedName>
    <definedName name="STNM3X14">#REF!</definedName>
    <definedName name="STNM3X8">#REF!</definedName>
    <definedName name="STOMA_DOBLE_POLARIZADO">#REF!</definedName>
    <definedName name="STOMA_DOBLE_POLARIZADO_LEVITON_16262">#REF!</definedName>
    <definedName name="STOMA_GFCI_LEVINTON6598I">#REF!</definedName>
    <definedName name="STOMA_POLARIZADO_LEVINTON5362I">#REF!</definedName>
    <definedName name="STOMA_POLARIZADO_LEVINTONBR20I">#REF!</definedName>
    <definedName name="STOMA_POLARIZADO_LEVINTONBR20SI">#REF!</definedName>
    <definedName name="STOMA_RJ11_MATIX">#REF!</definedName>
    <definedName name="STOMA_RJ11_TIPO_DADO_MATIX">#REF!</definedName>
    <definedName name="STOMA_RJ45_TIPO_DADO_MATIX">#REF!</definedName>
    <definedName name="STOMA_TELEFONICO_MAGIC">#REF!</definedName>
    <definedName name="STOMA_TELEFONICO_SENCILLO_INTEGRADO">#REF!</definedName>
    <definedName name="STOMA_TV_MAGIC">#REF!</definedName>
    <definedName name="STOMA_TV_MATIX">#REF!</definedName>
    <definedName name="STOMA_TV_TIPO_DADO_MATIX">#REF!</definedName>
    <definedName name="stoma120">[2]unitarios!$G$89</definedName>
    <definedName name="STOMA120V">#REF!</definedName>
    <definedName name="STOMA120VPISO">#REF!</definedName>
    <definedName name="STOMA120VPISO_BRONCE">#REF!</definedName>
    <definedName name="stoma208">[2]unitarios!$O$71</definedName>
    <definedName name="STOMA240V">#REF!</definedName>
    <definedName name="STOMA240V_20A_CARADECHINO">#REF!</definedName>
    <definedName name="STOMA240V_20A_EAGLE">#REF!</definedName>
    <definedName name="STOMA240V_50A_TRIFASICO">#REF!</definedName>
    <definedName name="STOMA240V_50A_TRIFILAR">#REF!</definedName>
    <definedName name="STOMAD120V_INTEGRADO">#REF!</definedName>
    <definedName name="STOMAP120V_EAGLE">#REF!</definedName>
    <definedName name="STOMAP120V_GFCI_MATIX">#REF!</definedName>
    <definedName name="STOMAP120V_MATIX">#REF!</definedName>
    <definedName name="STOMAP120V_PISO_BRONCE">#REF!</definedName>
    <definedName name="STOMAP120V_TIPO_DADO">#REF!</definedName>
    <definedName name="STOMAS120V_TIPO_DADO">#REF!</definedName>
    <definedName name="STORNILLO_1.5X10">#REF!</definedName>
    <definedName name="STORNILLO_GOLOSO_ANCLAS10">#REF!</definedName>
    <definedName name="STORNILLO_GOLOSO5_32X2">#REF!</definedName>
    <definedName name="STORNILLO_GOLOZO_1.5X10">#REF!</definedName>
    <definedName name="STPOTENCIA">#REF!</definedName>
    <definedName name="STRAFO100KVA_CAESS">#REF!</definedName>
    <definedName name="STRAFO100KVA_CEL">#REF!</definedName>
    <definedName name="STRAFO10KVA_CAESS">#REF!</definedName>
    <definedName name="STRAFO10KVA_CEL">#REF!</definedName>
    <definedName name="STRAFO15KVA_CAESS">#REF!</definedName>
    <definedName name="STRAFO15KVA_CEL">#REF!</definedName>
    <definedName name="STRAFO167KVA_CAESS">#REF!</definedName>
    <definedName name="STRAFO167KVA_CEL">#REF!</definedName>
    <definedName name="STRAFO250KVA_CAESS">#REF!</definedName>
    <definedName name="STRAFO250KVA_CEL">#REF!</definedName>
    <definedName name="STRAFO25KVA_CAESS">#REF!</definedName>
    <definedName name="STRAFO25KVA_CEL">#REF!</definedName>
    <definedName name="STRAFO37.5KVA_CAESS">#REF!</definedName>
    <definedName name="STRAFO37.5KVA_CEL">#REF!</definedName>
    <definedName name="STRAFO50KVA_CAESS">#REF!</definedName>
    <definedName name="STRAFO50KVA_CEL">#REF!</definedName>
    <definedName name="STRAFO75KVA">#REF!</definedName>
    <definedName name="STRAFO75KVA_CAESS">#REF!</definedName>
    <definedName name="STRAFO75KVA_CEL">#REF!</definedName>
    <definedName name="STREDONDA">#REF!</definedName>
    <definedName name="StrtPoint">#REF!</definedName>
    <definedName name="STSJ2X10">#REF!</definedName>
    <definedName name="STSJ2X12">#REF!</definedName>
    <definedName name="STSJ2X14">#REF!</definedName>
    <definedName name="STSJ2X16">#REF!</definedName>
    <definedName name="STSJ2X18">#REF!</definedName>
    <definedName name="STSJ2X8">#REF!</definedName>
    <definedName name="STSJ3X10">#REF!</definedName>
    <definedName name="STSJ3X12">#REF!</definedName>
    <definedName name="STSJ3X14">#REF!</definedName>
    <definedName name="STSJ3X16">#REF!</definedName>
    <definedName name="STSJ3X6">#REF!</definedName>
    <definedName name="STSJ3X8">#REF!</definedName>
    <definedName name="STSJ4X10">#REF!</definedName>
    <definedName name="STSJ4X12">#REF!</definedName>
    <definedName name="STSJ4X14">#REF!</definedName>
    <definedName name="STSJ4X16">#REF!</definedName>
    <definedName name="STSJ4X8">#REF!</definedName>
    <definedName name="STUBOFLOURESCENTE17W">#REF!</definedName>
    <definedName name="STUBOFLOURESCENTE32W">#REF!</definedName>
    <definedName name="STUBOFLUORESCENTE32U">#REF!</definedName>
    <definedName name="STUERCA_CON_RESORTE_STRUT">#REF!</definedName>
    <definedName name="STUERCA_STRUT_1.2">#REF!</definedName>
    <definedName name="STUERCA_STRUT_3.8">#REF!</definedName>
    <definedName name="STUERCA050">#REF!</definedName>
    <definedName name="STUERCA075">#REF!</definedName>
    <definedName name="STUERCA100">#REF!</definedName>
    <definedName name="STUERCA125">#REF!</definedName>
    <definedName name="STUERCA150">#REF!</definedName>
    <definedName name="STUERCA200">#REF!</definedName>
    <definedName name="STUERCA250">#REF!</definedName>
    <definedName name="STUERCA300">#REF!</definedName>
    <definedName name="STUERCA400">#REF!</definedName>
    <definedName name="STWWQ">#REF!</definedName>
    <definedName name="sualarma">[2]unitarios!$O$97</definedName>
    <definedName name="SUBCONTRATO">#REF!</definedName>
    <definedName name="SUBESTACION">#REF!</definedName>
    <definedName name="sueldo">#REF!</definedName>
    <definedName name="suluz120">[2]unitarios!$G$31</definedName>
    <definedName name="SUMMARY">#REF!</definedName>
    <definedName name="SUMMARYG">#REF!</definedName>
    <definedName name="SUNION_CANALETA4">#REF!</definedName>
    <definedName name="SUNION_CANALETA6">#REF!</definedName>
    <definedName name="SUNION_TECNODUCTO050">#REF!</definedName>
    <definedName name="SUNION_TECNODUCTO075">#REF!</definedName>
    <definedName name="SUNION_TECNODUCTO100">#REF!</definedName>
    <definedName name="SUNIONEMT050">#REF!</definedName>
    <definedName name="SUNIONEMT075">#REF!</definedName>
    <definedName name="SUNIONEMT100">#REF!</definedName>
    <definedName name="SUNIONEMT125">#REF!</definedName>
    <definedName name="SUNIONEMT150">#REF!</definedName>
    <definedName name="SUNIONEMT200">#REF!</definedName>
    <definedName name="SUNIONEMT250">#REF!</definedName>
    <definedName name="SUNIONEMT300">#REF!</definedName>
    <definedName name="SUNIONEMT400">#REF!</definedName>
    <definedName name="SUNIONPVC050">#REF!</definedName>
    <definedName name="SUNIONPVC075">#REF!</definedName>
    <definedName name="SUNIONPVC100">#REF!</definedName>
    <definedName name="SUNIONPVC125">#REF!</definedName>
    <definedName name="SUNIONPVC150">#REF!</definedName>
    <definedName name="SUNIONPVC200">#REF!</definedName>
    <definedName name="SUNIONPVC250">#REF!</definedName>
    <definedName name="SUNIONPVC300">#REF!</definedName>
    <definedName name="SUNIONPVC400">#REF!</definedName>
    <definedName name="sutelefono">[2]unitarios!$G$110</definedName>
    <definedName name="SVARILLA_ROSCADA_1.2">#REF!</definedName>
    <definedName name="SVARILLA_ROSCADA_1.4">#REF!</definedName>
    <definedName name="SVARILLA_ROSCADA_3.8">#REF!</definedName>
    <definedName name="SVR">0.08456864</definedName>
    <definedName name="swap">#REF!</definedName>
    <definedName name="swaps">#REF!</definedName>
    <definedName name="SWIPE">#REF!</definedName>
    <definedName name="SWIPPER">#REF!</definedName>
    <definedName name="SWP0">#REF!</definedName>
    <definedName name="SWP00">#REF!</definedName>
    <definedName name="SWP000">#REF!</definedName>
    <definedName name="SWP0000">#REF!</definedName>
    <definedName name="SXLP0_SIEMENS">#REF!</definedName>
    <definedName name="SXLP2">#REF!</definedName>
    <definedName name="SXLP2_SIEMENS">#REF!</definedName>
    <definedName name="SYS_SOURCE">#REF!</definedName>
    <definedName name="SYS_TOP_LABEL">#REF!</definedName>
    <definedName name="SYS_TOP_LABELG">#REF!</definedName>
    <definedName name="SYSTEM">#REF!</definedName>
    <definedName name="SYSTEMG">#REF!</definedName>
    <definedName name="tabdat">#REF!,#REF!,#REF!,#REF!</definedName>
    <definedName name="Tablero1">#REF!</definedName>
    <definedName name="Tablero10">#REF!</definedName>
    <definedName name="Tablero11">#REF!</definedName>
    <definedName name="Tablero2">#REF!</definedName>
    <definedName name="Tablero3">#REF!</definedName>
    <definedName name="Tablero4">#REF!</definedName>
    <definedName name="Tablero5">#REF!</definedName>
    <definedName name="Tablero6">#REF!</definedName>
    <definedName name="Tablero7">#REF!</definedName>
    <definedName name="Tablero8">#REF!</definedName>
    <definedName name="Tablero9">#REF!</definedName>
    <definedName name="TACA1">#REF!</definedName>
    <definedName name="TakeOffDerate">"11.24 % (calculated)"</definedName>
    <definedName name="tasarot">#REF!</definedName>
    <definedName name="TCW">#REF!</definedName>
    <definedName name="tel">#REF!</definedName>
    <definedName name="temp">#REF!,#REF!,#REF!,#REF!,#REF!,#REF!,#REF!,#REF!,#REF!</definedName>
    <definedName name="TEMPLATENUMBER1">#REF!</definedName>
    <definedName name="TEMPLATESTYLE1">#REF!</definedName>
    <definedName name="TEMPLATETYPE1">#REF!</definedName>
    <definedName name="temporal">#REF!,#REF!,#REF!,#REF!,#REF!,#REF!,#REF!,#REF!,#REF!</definedName>
    <definedName name="TextRefCopy1">#REF!</definedName>
    <definedName name="TextRefCopy11">#REF!</definedName>
    <definedName name="TextRefCopy12">#REF!</definedName>
    <definedName name="TextRefCopy13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9">#REF!</definedName>
    <definedName name="TextRefCopyRangeCount" hidden="1">13</definedName>
    <definedName name="tiempo">#REF!</definedName>
    <definedName name="tiempos2">#REF!</definedName>
    <definedName name="tind">#REF!</definedName>
    <definedName name="TIndirecto">#REF!</definedName>
    <definedName name="Tipo_FWR">#REF!</definedName>
    <definedName name="Tit">#REF!</definedName>
    <definedName name="_xlnm.Print_Titles" localSheetId="0">Presupuesto!$3:$4</definedName>
    <definedName name="_xlnm.Print_Titles">#REF!</definedName>
    <definedName name="TMS">#REF!</definedName>
    <definedName name="tomas1">#REF!</definedName>
    <definedName name="tomas2">#REF!</definedName>
    <definedName name="tOMAS3">#REF!</definedName>
    <definedName name="Tomas4">#REF!</definedName>
    <definedName name="TomasGIGH">#REF!</definedName>
    <definedName name="TopStratNo">#REF!</definedName>
    <definedName name="TopStratVal">#REF!</definedName>
    <definedName name="tOT" localSheetId="3">Scheduled_Payment+Extra_Payment</definedName>
    <definedName name="tOT">Scheduled_Payment+Extra_Payment</definedName>
    <definedName name="total">#REF!</definedName>
    <definedName name="TOTAL_A">#REF!</definedName>
    <definedName name="Total_B">#REF!</definedName>
    <definedName name="TOTAL_COSTOS_INDIRECTOS">#REF!</definedName>
    <definedName name="Total_Interest">#REF!</definedName>
    <definedName name="Total_Pay">#REF!</definedName>
    <definedName name="Total_Payment" localSheetId="3">Scheduled_Payment+Extra_Payment</definedName>
    <definedName name="Total_Payment">Scheduled_Payment+Extra_Payment</definedName>
    <definedName name="tote" localSheetId="3">Scheduled_Payment+Extra_Payment</definedName>
    <definedName name="tote">Scheduled_Payment+Extra_Payment</definedName>
    <definedName name="TotSelectNo">#REF!</definedName>
    <definedName name="tr">#REF!</definedName>
    <definedName name="TRADE_SOURCE">#REF!</definedName>
    <definedName name="TRADE_SUMMARY">#REF!</definedName>
    <definedName name="TRADE_TOP_LABEL">#REF!</definedName>
    <definedName name="trelac">#REF!</definedName>
    <definedName name="trinchera">#N/A</definedName>
    <definedName name="tts">#REF!</definedName>
    <definedName name="twajus">#REF!</definedName>
    <definedName name="TYPFL">#REF!</definedName>
    <definedName name="u">#REF!</definedName>
    <definedName name="uAPA">#REF!</definedName>
    <definedName name="ultima">#N/A</definedName>
    <definedName name="UnitNames">#REF!</definedName>
    <definedName name="unnamed">#REF!</definedName>
    <definedName name="UNO">#REF!</definedName>
    <definedName name="US">#REF!,#REF!,#REF!,#REF!,#REF!</definedName>
    <definedName name="Usuarios">#REF!</definedName>
    <definedName name="v">#REF!</definedName>
    <definedName name="valores">#N/A</definedName>
    <definedName name="Values_Entered" localSheetId="3">IF(Loan_Amount*Interest_Rate*Loan_Years*Loan_Start&gt;0,1,0)</definedName>
    <definedName name="Values_Entered">IF(Loan_Amount*Interest_Rate*Loan_Years*Loan_Start&gt;0,1,0)</definedName>
    <definedName name="VANITY">#REF!</definedName>
    <definedName name="vbcvvbdfg345">#REF!</definedName>
    <definedName name="VDVSVVGSGVDG">#REF!</definedName>
    <definedName name="VELIM91">#REF!</definedName>
    <definedName name="VELUM91">#REF!</definedName>
    <definedName name="VELUM92">#REF!</definedName>
    <definedName name="VERSALITA">#REF!</definedName>
    <definedName name="vf">#REF!</definedName>
    <definedName name="VIVARA">#REF!</definedName>
    <definedName name="vlpr">#REF!</definedName>
    <definedName name="vlpract">#REF!</definedName>
    <definedName name="vlprant">#REF!</definedName>
    <definedName name="WALLPACK">#REF!</definedName>
    <definedName name="WDFWEFW">#REF!</definedName>
    <definedName name="WE">#REF!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wsfsf">#REF!</definedName>
    <definedName name="wsc">#REF!</definedName>
    <definedName name="wwww">#REF!</definedName>
    <definedName name="x">#REF!</definedName>
    <definedName name="xajus">#REF!</definedName>
    <definedName name="XRATE">#REF!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ActiveRow" hidden="1">#REF!</definedName>
    <definedName name="XRefColumnsCount" hidden="1">4</definedName>
    <definedName name="XRefCopy1" hidden="1">#REF!</definedName>
    <definedName name="XRefCopy1Row" hidden="1">#REF!</definedName>
    <definedName name="XRefCopy2" hidden="1">#REF!</definedName>
    <definedName name="XRefCopy3" hidden="1">#REF!</definedName>
    <definedName name="XRefCopy3Row" hidden="1">#REF!</definedName>
    <definedName name="XRefCopyRangeCount" hidden="1">3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RangeCount" hidden="1">2</definedName>
    <definedName name="xx">#REF!</definedName>
    <definedName name="XXVA_29">#REF!</definedName>
    <definedName name="XXVA_Otros">#REF!</definedName>
    <definedName name="XXXX">#REF!</definedName>
    <definedName name="yu">#REF!</definedName>
    <definedName name="yuy">#REF!</definedName>
    <definedName name="ZONA_ADMINISTRATIVA">[11]Oferta!#REF!</definedName>
    <definedName name="z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7" i="12" l="1"/>
  <c r="G67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48" i="12"/>
  <c r="G44" i="1"/>
  <c r="B9" i="12"/>
  <c r="A9" i="12"/>
  <c r="H40" i="27"/>
  <c r="H39" i="27"/>
  <c r="H38" i="27"/>
  <c r="H37" i="27"/>
  <c r="H36" i="27"/>
  <c r="H35" i="27"/>
  <c r="H34" i="27"/>
  <c r="H33" i="27"/>
  <c r="H32" i="27"/>
  <c r="H31" i="27"/>
  <c r="H30" i="27"/>
  <c r="H29" i="27"/>
  <c r="H28" i="27"/>
  <c r="H27" i="27"/>
  <c r="H26" i="27"/>
  <c r="H25" i="27"/>
  <c r="H24" i="27"/>
  <c r="H23" i="27"/>
  <c r="H22" i="27"/>
  <c r="G19" i="27"/>
  <c r="G18" i="27"/>
  <c r="H18" i="27"/>
  <c r="G17" i="27"/>
  <c r="H17" i="27"/>
  <c r="G16" i="27"/>
  <c r="H16" i="27"/>
  <c r="G15" i="27"/>
  <c r="H15" i="27"/>
  <c r="G14" i="27"/>
  <c r="H14" i="27"/>
  <c r="G13" i="27"/>
  <c r="H13" i="27"/>
  <c r="G12" i="27"/>
  <c r="H12" i="27"/>
  <c r="G11" i="27"/>
  <c r="H11" i="27"/>
  <c r="G10" i="27"/>
  <c r="H10" i="27"/>
  <c r="C4" i="27"/>
  <c r="C9" i="27"/>
  <c r="H19" i="27"/>
  <c r="H41" i="27"/>
  <c r="H20" i="27"/>
  <c r="B4" i="12"/>
  <c r="B6" i="1"/>
  <c r="B8" i="1"/>
  <c r="B9" i="1"/>
  <c r="B10" i="1"/>
  <c r="B11" i="1" s="1"/>
  <c r="B17" i="1"/>
  <c r="B9" i="27"/>
  <c r="H42" i="21"/>
  <c r="H41" i="21"/>
  <c r="H40" i="21"/>
  <c r="H39" i="21"/>
  <c r="H38" i="21"/>
  <c r="H37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17" i="21"/>
  <c r="H14" i="21"/>
  <c r="H7" i="21"/>
  <c r="H15" i="21"/>
  <c r="H13" i="21"/>
  <c r="H12" i="21"/>
  <c r="H10" i="21"/>
  <c r="H11" i="21"/>
  <c r="H6" i="21"/>
  <c r="H5" i="21"/>
  <c r="H8" i="21"/>
  <c r="H4" i="21"/>
  <c r="H18" i="21"/>
  <c r="H9" i="21"/>
  <c r="H16" i="21"/>
  <c r="H19" i="21"/>
  <c r="H20" i="21"/>
  <c r="H21" i="21"/>
  <c r="H43" i="21"/>
  <c r="H22" i="21"/>
  <c r="H23" i="21"/>
  <c r="I199" i="7"/>
  <c r="J164" i="7"/>
  <c r="I164" i="7"/>
  <c r="H164" i="7"/>
  <c r="G164" i="7"/>
  <c r="J163" i="7"/>
  <c r="I163" i="7"/>
  <c r="H163" i="7"/>
  <c r="G163" i="7"/>
  <c r="I162" i="7"/>
  <c r="H162" i="7"/>
  <c r="G162" i="7"/>
  <c r="F162" i="7"/>
  <c r="J143" i="7"/>
  <c r="H153" i="7"/>
  <c r="F152" i="7"/>
  <c r="H152" i="7"/>
  <c r="G144" i="7"/>
  <c r="I144" i="7"/>
  <c r="H144" i="7"/>
  <c r="F144" i="7"/>
  <c r="C144" i="7"/>
  <c r="C145" i="7"/>
  <c r="F164" i="7"/>
  <c r="C142" i="7"/>
  <c r="F143" i="7"/>
  <c r="S108" i="7"/>
  <c r="F163" i="7"/>
  <c r="K162" i="7"/>
  <c r="J144" i="7"/>
  <c r="H154" i="7"/>
  <c r="K163" i="7"/>
  <c r="L163" i="7"/>
  <c r="K164" i="7"/>
  <c r="L164" i="7"/>
  <c r="L162" i="7"/>
  <c r="K143" i="7"/>
  <c r="K144" i="7"/>
  <c r="C147" i="7"/>
  <c r="K145" i="7"/>
  <c r="H155" i="7"/>
  <c r="L165" i="7"/>
  <c r="G36" i="12"/>
  <c r="J36" i="12"/>
  <c r="J37" i="12"/>
  <c r="G35" i="12"/>
  <c r="J35" i="12"/>
  <c r="G34" i="12"/>
  <c r="J34" i="12"/>
  <c r="J38" i="12"/>
  <c r="J30" i="12"/>
  <c r="J25" i="12"/>
  <c r="J20" i="12"/>
  <c r="J24" i="12"/>
  <c r="J26" i="12"/>
  <c r="J27" i="12"/>
  <c r="J28" i="12"/>
  <c r="J29" i="12"/>
  <c r="J23" i="12"/>
  <c r="J31" i="12"/>
  <c r="J16" i="12"/>
  <c r="J15" i="12"/>
  <c r="J14" i="12"/>
  <c r="J12" i="12"/>
  <c r="J11" i="12"/>
  <c r="J10" i="12"/>
  <c r="J13" i="12"/>
  <c r="J21" i="12"/>
  <c r="J18" i="12"/>
  <c r="J19" i="12"/>
  <c r="J17" i="12"/>
  <c r="H5" i="1" l="1"/>
  <c r="I5" i="1" l="1"/>
  <c r="I45" i="1" l="1"/>
  <c r="I46" i="1" l="1"/>
  <c r="I47" i="1" s="1"/>
</calcChain>
</file>

<file path=xl/sharedStrings.xml><?xml version="1.0" encoding="utf-8"?>
<sst xmlns="http://schemas.openxmlformats.org/spreadsheetml/2006/main" count="701" uniqueCount="219">
  <si>
    <t>ITEM</t>
  </si>
  <si>
    <t>CANTIDAD</t>
  </si>
  <si>
    <t>UNIDAD</t>
  </si>
  <si>
    <t>PRECIO UNITARIO</t>
  </si>
  <si>
    <t>SUB TOTAL</t>
  </si>
  <si>
    <t>TOTAL</t>
  </si>
  <si>
    <t>PARCIAL SUB PARTIDA</t>
  </si>
  <si>
    <t>DESCRIPCIÓN</t>
  </si>
  <si>
    <t>TERRACERIA</t>
  </si>
  <si>
    <t>TERRACERIA MASIVA</t>
  </si>
  <si>
    <t>m3</t>
  </si>
  <si>
    <t>Excavación para fundaciones</t>
  </si>
  <si>
    <t>MEMORIA DE CALCULO</t>
  </si>
  <si>
    <t>PROYECTO:</t>
  </si>
  <si>
    <t>PRESENTA:</t>
  </si>
  <si>
    <t>Elemento</t>
  </si>
  <si>
    <t>Cant.</t>
  </si>
  <si>
    <t>a</t>
  </si>
  <si>
    <t>b</t>
  </si>
  <si>
    <t>Subtotal</t>
  </si>
  <si>
    <t>cant x a x b x h</t>
  </si>
  <si>
    <t>Fórmula</t>
  </si>
  <si>
    <t>Item</t>
  </si>
  <si>
    <t>Unidad</t>
  </si>
  <si>
    <t>h/L</t>
  </si>
  <si>
    <t>Ubicación</t>
  </si>
  <si>
    <t>m2</t>
  </si>
  <si>
    <t>PUERTAS</t>
  </si>
  <si>
    <t>DESMONTAJES</t>
  </si>
  <si>
    <t>ACTIVIDAD:</t>
  </si>
  <si>
    <t>SUBPARTIDA:</t>
  </si>
  <si>
    <t>3.01.03</t>
  </si>
  <si>
    <t>CORTE CON MAQUINARIA</t>
  </si>
  <si>
    <t>3.01.01</t>
  </si>
  <si>
    <t>3.01.02</t>
  </si>
  <si>
    <t>3.02.01</t>
  </si>
  <si>
    <t>3.02.02</t>
  </si>
  <si>
    <t>3.02.03</t>
  </si>
  <si>
    <t>3.02.04</t>
  </si>
  <si>
    <t>3.02.05</t>
  </si>
  <si>
    <t>3.02.06</t>
  </si>
  <si>
    <t>6.01.03</t>
  </si>
  <si>
    <t>3.02.07</t>
  </si>
  <si>
    <t>3.02.08</t>
  </si>
  <si>
    <t>3.02.09</t>
  </si>
  <si>
    <t>3.02.10</t>
  </si>
  <si>
    <t>3.02.11</t>
  </si>
  <si>
    <t xml:space="preserve"> Hc Vig. (V) [b*h] </t>
  </si>
  <si>
    <t>Hc vent. (v)[b*h]</t>
  </si>
  <si>
    <t>Hc Puert (P)[b*h]</t>
  </si>
  <si>
    <t>Hc carg (C)[b*h]</t>
  </si>
  <si>
    <t>(b x L)-V-v-P-C</t>
  </si>
  <si>
    <t>COMPLEJO PARA GESTION DOCUMENTAL CSJ TECOLUCA</t>
  </si>
  <si>
    <t>M3</t>
  </si>
  <si>
    <t>PAREDES DE BLOQUE</t>
  </si>
  <si>
    <t>NERVIOS</t>
  </si>
  <si>
    <t>VENTANAS</t>
  </si>
  <si>
    <t>CARGADEROS</t>
  </si>
  <si>
    <t>SOLERA DE CORONA SC-1</t>
  </si>
  <si>
    <t>Solera de corona SC-1. Dimensiones 0.15x0.20 m. Refuerzo 4#3 + estribo #2@0.15 m. Concreto 280 kg/cm2. Bodega 1</t>
  </si>
  <si>
    <t>Hc x b x l</t>
  </si>
  <si>
    <t>BODEGA 1</t>
  </si>
  <si>
    <t>BODEGA 2</t>
  </si>
  <si>
    <t>BODEGA 3</t>
  </si>
  <si>
    <t>BODEGA 4</t>
  </si>
  <si>
    <t>ESQUEMA LEVANTAMIENTO TOPOGRÁFICO</t>
  </si>
  <si>
    <t>PERFIL TOPOGRÁFICO 1</t>
  </si>
  <si>
    <t>PERFIL TOPOGRÁFICO 2</t>
  </si>
  <si>
    <t>PERFIL DE TERRACERÍA 1</t>
  </si>
  <si>
    <t>PERFIL DE TERRACERÍA 2</t>
  </si>
  <si>
    <t>UBICACIÓN</t>
  </si>
  <si>
    <t>ACERA</t>
  </si>
  <si>
    <t>VOLUMEN</t>
  </si>
  <si>
    <t xml:space="preserve">ÁREA </t>
  </si>
  <si>
    <t>H1</t>
  </si>
  <si>
    <t>H2</t>
  </si>
  <si>
    <t>H3</t>
  </si>
  <si>
    <t>H4</t>
  </si>
  <si>
    <t>H PROM</t>
  </si>
  <si>
    <t>ÁREA</t>
  </si>
  <si>
    <t>BODEGA 1, 2 Y 3</t>
  </si>
  <si>
    <t>ÁREA (M2)</t>
  </si>
  <si>
    <t>H (M)</t>
  </si>
  <si>
    <t>VOLUMEN (M3)</t>
  </si>
  <si>
    <t>DESCAPOTE DE TERRENO</t>
  </si>
  <si>
    <t>CORTE DE TERRENO</t>
  </si>
  <si>
    <t>DESC. - CORTE</t>
  </si>
  <si>
    <t>RELLENO COMPACTADO</t>
  </si>
  <si>
    <t>CODIGO</t>
  </si>
  <si>
    <t>ESPECIE</t>
  </si>
  <si>
    <t>DIAMETRO</t>
  </si>
  <si>
    <t>ALTURA</t>
  </si>
  <si>
    <t>01-AT</t>
  </si>
  <si>
    <t>02-AT</t>
  </si>
  <si>
    <t>03-AT</t>
  </si>
  <si>
    <t>04-AT</t>
  </si>
  <si>
    <t>05-AT</t>
  </si>
  <si>
    <t>06-AT</t>
  </si>
  <si>
    <t>07-AT</t>
  </si>
  <si>
    <t>08-AT</t>
  </si>
  <si>
    <t>09-AT</t>
  </si>
  <si>
    <t>10-AT</t>
  </si>
  <si>
    <t>11-AT</t>
  </si>
  <si>
    <t>12-AT</t>
  </si>
  <si>
    <t>13-AT</t>
  </si>
  <si>
    <t>14-AT</t>
  </si>
  <si>
    <t>15-AT</t>
  </si>
  <si>
    <t>16-AT</t>
  </si>
  <si>
    <t>17-AT</t>
  </si>
  <si>
    <t>18-AT</t>
  </si>
  <si>
    <t>19-AT</t>
  </si>
  <si>
    <t>20-AT</t>
  </si>
  <si>
    <t>21-AT</t>
  </si>
  <si>
    <t>22-AT</t>
  </si>
  <si>
    <t>23-AT</t>
  </si>
  <si>
    <t>24-AT</t>
  </si>
  <si>
    <t>25-AT</t>
  </si>
  <si>
    <t>26-AT</t>
  </si>
  <si>
    <t>27-AT</t>
  </si>
  <si>
    <t>28-AT</t>
  </si>
  <si>
    <t>29-AT</t>
  </si>
  <si>
    <t>ALMEDRA</t>
  </si>
  <si>
    <t>JILOTE</t>
  </si>
  <si>
    <t>CONACASTE</t>
  </si>
  <si>
    <t>CHILAMATE</t>
  </si>
  <si>
    <t>GUARUMO</t>
  </si>
  <si>
    <t>JOCOTE</t>
  </si>
  <si>
    <t>GUAYABO</t>
  </si>
  <si>
    <t>COLA DE IGUANA</t>
  </si>
  <si>
    <t>TIGUILOTE</t>
  </si>
  <si>
    <t>ANONA</t>
  </si>
  <si>
    <t>a x b x L</t>
  </si>
  <si>
    <t>Relleno compactado con suelo cemento 20:1</t>
  </si>
  <si>
    <t>m</t>
  </si>
  <si>
    <t>Desmontaje de muro prefabricado.</t>
  </si>
  <si>
    <t xml:space="preserve">MUROS </t>
  </si>
  <si>
    <t>MBR-1 eje A</t>
  </si>
  <si>
    <t>MBR-1 eje B</t>
  </si>
  <si>
    <t>MBR-2 eje A</t>
  </si>
  <si>
    <t>MBR-2 eje 3</t>
  </si>
  <si>
    <t>MBC-2 eje A</t>
  </si>
  <si>
    <t>MBR-3 eje A</t>
  </si>
  <si>
    <t>MBR-4 eje E</t>
  </si>
  <si>
    <t>MBR-4 eje 12</t>
  </si>
  <si>
    <t>MBR-4 eje 13-1</t>
  </si>
  <si>
    <t>MBR-4 eje 13-2</t>
  </si>
  <si>
    <t>MBR-4 eje 13-3</t>
  </si>
  <si>
    <t>MBR-5 eje A</t>
  </si>
  <si>
    <t>MBR-6 eje A</t>
  </si>
  <si>
    <t>MBR-6 eje 1</t>
  </si>
  <si>
    <t>MBR-7 eje A</t>
  </si>
  <si>
    <t>MBR-7 eje 1</t>
  </si>
  <si>
    <t>MBR-8 eje A</t>
  </si>
  <si>
    <t>MBR-9 eje A-1</t>
  </si>
  <si>
    <t>MBR-9 eje A-2</t>
  </si>
  <si>
    <t xml:space="preserve">Corte masivo para conformar terrazas. </t>
  </si>
  <si>
    <t xml:space="preserve">Relleno compactado con material selecto, compactación al 90% del proctor modificado. </t>
  </si>
  <si>
    <t>Excavación para fundaciones Incluye desalojo</t>
  </si>
  <si>
    <t>Descapote con máquina. Incluye chapeo, limpieza de capa de 0.20 m.</t>
  </si>
  <si>
    <t>Desalojo de material producto de las excavaciones</t>
  </si>
  <si>
    <t xml:space="preserve">Suelo cemento compactado 20:1 para fundaciones. </t>
  </si>
  <si>
    <t>MUROS</t>
  </si>
  <si>
    <t>TERRACERIA DE FUNDACIONES</t>
  </si>
  <si>
    <t>Zapata corrida MBR-1 de 0.90x0.30 Ref long #3 @0.25 y transversal #4 @0.20 Un lecho.</t>
  </si>
  <si>
    <t>Zapata corrida MBR-1</t>
  </si>
  <si>
    <t>Zapata corrida MBR-2</t>
  </si>
  <si>
    <t>Zapata corrida MBC-2</t>
  </si>
  <si>
    <t>Zapata corrida MBR-3</t>
  </si>
  <si>
    <t>Zapata corrida MBR-4</t>
  </si>
  <si>
    <t>Zapata corrida MBR-5</t>
  </si>
  <si>
    <t>Zapata corrida MBR-6</t>
  </si>
  <si>
    <t>Zapata corrida MBR-7</t>
  </si>
  <si>
    <t>Zapata corrida MBR-8</t>
  </si>
  <si>
    <t>Zapata corrida MBR-9</t>
  </si>
  <si>
    <t>CONCRETO FUNDACIONES</t>
  </si>
  <si>
    <t>Zapata corrida MBR-2 de 1.30x0.30 Ref long #3 @0.25 y transversal #4 @0.15 Un lecho.</t>
  </si>
  <si>
    <t>Zapata corrida MBC-2 de 1.50x0.30 Ref long #3 @0.25 y transversal #4 @0.15 Un lecho.</t>
  </si>
  <si>
    <t>Pilote PI-1 diámetro 30cms Refuerzo 6 #5 + espiral #3 paso @15cms</t>
  </si>
  <si>
    <t>Pilote PI-1</t>
  </si>
  <si>
    <t>Eje A</t>
  </si>
  <si>
    <t>Eje B</t>
  </si>
  <si>
    <t>Eje E</t>
  </si>
  <si>
    <t>Eje 3</t>
  </si>
  <si>
    <t>Eje 12</t>
  </si>
  <si>
    <t>Eje 1</t>
  </si>
  <si>
    <t>Eje 13</t>
  </si>
  <si>
    <t>SISTEMA DE DRENAJE FRANCES</t>
  </si>
  <si>
    <t>Pared de bloque de concreto 20x20x40 cm. Refuerzo vertical #4@0.40 m. + refuerzo horizontal 2#2@0.40 m. Solera intermedia de bloque con refuerzo 2#3 empaquetados</t>
  </si>
  <si>
    <t>Pared de bloque de concreto 20x20x40 cm. Refuerzo vertical #4@0.20 m. + refuerzo horizontal 2#2@0.40 m. Solera intermedia de bloque con refuerzo 2#3 empaquetados</t>
  </si>
  <si>
    <t>3.03.01</t>
  </si>
  <si>
    <t>3.03.02</t>
  </si>
  <si>
    <t>3.03.03</t>
  </si>
  <si>
    <t>3.03.04</t>
  </si>
  <si>
    <t>3.03.05</t>
  </si>
  <si>
    <t>3.03.06</t>
  </si>
  <si>
    <t>3.03.07</t>
  </si>
  <si>
    <t>Zapata corrida MBR-3 de 1.80x0.35 Ref long #3 @0.25 y transversal #4 @0.15 Un lecho. + Diente de anclaje de 0.30x0.30 Ref 2 #4 y grapa en U #3 @0.15</t>
  </si>
  <si>
    <t>Zapata corrida MBR-4 de 2.30x0.35 Re long #3 @0.20 y transversal #5 @0.20 Lecho inferior y Ref long #3 @0.25 y transversal #4 @0.20 + Diente de anclaje de 0.30x0.30 Ref 2 #4 y grapa en U #3 @0.15</t>
  </si>
  <si>
    <t>Zapata corrida MBR-5 de 1.80x0.40 Re long #4 @0.20 y transversal #5 @0.20 Lecho inferior y Ref long #3 @0.25 y transversal #4 @0.20 + Diente de anclaje de 0.30x0.40 Ref 2 #4 y grapa en U #3 @0.15</t>
  </si>
  <si>
    <t>Zapata corrida MBR-6 de 2.00x0.40 Re long #4 @0.20 y transversal #5 @0.20 Lecho inferior y Ref long #3 @0.25 y transversal #4 @0.20 + Diente de anclaje de 0.30x0.40 Ref 2 #4 y grapa en U #3 @0.15</t>
  </si>
  <si>
    <t>Zapata corrida MBR-7 de 2.20x0.45 Re long #4 @0.25 y transversal #5 @0.20 Lecho inferior y Ref long #4 @0.25 y transversal #5 @0.20 + Diente de anclaje de 0.30x0.40 Ref 2 #4 y grapa en U #3 @0.15</t>
  </si>
  <si>
    <t>Zapata corrida MBR-8 de 2.40x0.50 Re long #4 @0.25 y transversal #5 @0.20 Lecho inferior y Ref long #4 @0.25 y transversal #6 @0.20 + Diente de anclaje de 0.30x0.40 Ref 2 #4 y grapa en U #3 @0.15</t>
  </si>
  <si>
    <t>Zapata corrida MBR-9 de 2.60x0.50 Re long #4 @0.25 y transversal #5 @0.20 Lecho inferior y Ref long #4 @0.25 y transversal #6 @0.20 + Diente de anclaje de 0.30x0.40 Ref 2 #4 y grapa en U #3 @0.15</t>
  </si>
  <si>
    <t xml:space="preserve">Junta vertical paredes JVP, e=1/2", con relleno flexible de durapax o similar. </t>
  </si>
  <si>
    <t>Solera de corona SCM-1. Dimensiones 0.20x0.30 m. Refuerzo 4#5 + estribo #3@0.15 m.</t>
  </si>
  <si>
    <t xml:space="preserve">Contrafuerte CF-1, doble bloque de 20x20x40 Ref 4#5 Est #3 @ 0.15 </t>
  </si>
  <si>
    <t>Contrafuerte CF-2, doble bloque de 20x20x40 Ref 4#6 Est #3 @ 0.20 alineado con refuerzo horizontal de pantalla</t>
  </si>
  <si>
    <t>Contrafuerte CF-3, cuatro bloques de 20x20x40 Ref 8#7 desde zapata a media altura y 4#7 desde media altura hasta solera SCM-1 Est #3 @ 0.20 alineado con refuerzo horizontal de pantalla</t>
  </si>
  <si>
    <t>Membrana</t>
  </si>
  <si>
    <t>Tubo perforado PVC de 8"</t>
  </si>
  <si>
    <t>Compactación de zanjo con material selecto</t>
  </si>
  <si>
    <t>Filtro de grava y arena</t>
  </si>
  <si>
    <t>a-0.50</t>
  </si>
  <si>
    <t>V=bxhxa-0.50</t>
  </si>
  <si>
    <t>PRESUPUESTO DE CONSTRUCCION DE MUROS DE RETENCIÓN</t>
  </si>
  <si>
    <t>Reinstalación de tapial de colindancia desmontada</t>
  </si>
  <si>
    <t>PLAN DE OFERTA DE CONSTRUCCION DE MUROS DE RETENCIÓN DE EDIFICIO MULTIFUNCIONAL 2</t>
  </si>
  <si>
    <t>SUBTOTAL</t>
  </si>
  <si>
    <t>IVA 13%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</si>
</sst>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#,##0.00\ &quot;$&quot;"/>
    <numFmt numFmtId="166" formatCode="&quot; $&quot;* #,##0.00\ ;&quot; $&quot;* \(#,##0.00\);&quot; $&quot;* \-#\ ;@\ "/>
    <numFmt numFmtId="167" formatCode="0.00;[Red]0.00"/>
    <numFmt numFmtId="168" formatCode="_-* #,##0.00\ &quot;€&quot;_-;\-* #,##0.00\ &quot;€&quot;_-;_-* &quot;-&quot;??\ &quot;€&quot;_-;_-@_-"/>
  </numFmts>
  <fonts count="27">
    <font>
      <sz val="11"/>
      <color theme="1"/>
      <name val="Calibri"/>
      <family val="2"/>
      <scheme val="minor"/>
    </font>
    <font>
      <sz val="11"/>
      <color theme="1"/>
      <name val="Swis721 BT"/>
      <family val="2"/>
    </font>
    <font>
      <b/>
      <sz val="11"/>
      <color theme="1"/>
      <name val="Swis721 BT"/>
      <family val="2"/>
    </font>
    <font>
      <sz val="11"/>
      <color indexed="63"/>
      <name val="Calibri"/>
      <family val="2"/>
    </font>
    <font>
      <b/>
      <sz val="12"/>
      <color theme="1"/>
      <name val="Swis721 BT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color theme="1"/>
      <name val="Swis721 BT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b/>
      <sz val="20"/>
      <color theme="1"/>
      <name val="Arial Narrow"/>
      <family val="2"/>
    </font>
    <font>
      <b/>
      <sz val="11"/>
      <color rgb="FFFF0000"/>
      <name val="Arial Narrow"/>
      <family val="2"/>
    </font>
    <font>
      <b/>
      <u/>
      <sz val="11"/>
      <color theme="1"/>
      <name val="Arial Narrow"/>
      <family val="2"/>
    </font>
    <font>
      <b/>
      <sz val="11"/>
      <color rgb="FF3A1BF1"/>
      <name val="Arial Narrow"/>
      <family val="2"/>
    </font>
    <font>
      <sz val="20"/>
      <color theme="1"/>
      <name val="Arial Narrow"/>
      <family val="2"/>
    </font>
    <font>
      <b/>
      <sz val="11"/>
      <color theme="0"/>
      <name val="Swis721 BT"/>
      <family val="2"/>
    </font>
    <font>
      <b/>
      <sz val="12"/>
      <color theme="0"/>
      <name val="Swis721 BT"/>
      <family val="2"/>
    </font>
    <font>
      <sz val="16"/>
      <color theme="1"/>
      <name val="Swis721 BT"/>
      <family val="2"/>
    </font>
    <font>
      <b/>
      <sz val="16"/>
      <color rgb="FF333333"/>
      <name val="Swis721 BT"/>
      <family val="2"/>
    </font>
    <font>
      <sz val="12"/>
      <color theme="1"/>
      <name val="Calibri"/>
      <family val="2"/>
      <scheme val="minor"/>
    </font>
    <font>
      <b/>
      <sz val="12"/>
      <color theme="0"/>
      <name val="Swis721 BT"/>
      <family val="2"/>
    </font>
    <font>
      <b/>
      <sz val="12"/>
      <color rgb="FF333333"/>
      <name val="Swis721 BT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66EB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6" fontId="3" fillId="0" borderId="0" applyFill="0" applyBorder="0" applyProtection="0"/>
    <xf numFmtId="164" fontId="5" fillId="0" borderId="0" applyFont="0" applyFill="0" applyBorder="0" applyAlignment="0" applyProtection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/>
  </cellStyleXfs>
  <cellXfs count="1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6" fontId="1" fillId="0" borderId="2" xfId="1" applyFont="1" applyFill="1" applyBorder="1" applyAlignment="1" applyProtection="1">
      <alignment horizontal="right"/>
    </xf>
    <xf numFmtId="0" fontId="4" fillId="0" borderId="0" xfId="0" applyFont="1"/>
    <xf numFmtId="166" fontId="4" fillId="2" borderId="1" xfId="1" applyFont="1" applyFill="1" applyBorder="1" applyAlignment="1" applyProtection="1">
      <alignment horizontal="right"/>
    </xf>
    <xf numFmtId="166" fontId="2" fillId="2" borderId="2" xfId="1" applyFont="1" applyFill="1" applyBorder="1" applyAlignment="1" applyProtection="1">
      <alignment horizontal="right"/>
    </xf>
    <xf numFmtId="166" fontId="2" fillId="2" borderId="5" xfId="1" applyFont="1" applyFill="1" applyBorder="1" applyAlignment="1" applyProtection="1">
      <alignment horizontal="right"/>
    </xf>
    <xf numFmtId="166" fontId="1" fillId="0" borderId="5" xfId="1" applyFont="1" applyFill="1" applyBorder="1" applyAlignment="1" applyProtection="1">
      <alignment horizontal="right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4" fontId="1" fillId="0" borderId="0" xfId="0" applyNumberFormat="1" applyFont="1"/>
    <xf numFmtId="2" fontId="1" fillId="0" borderId="3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6" fontId="1" fillId="0" borderId="2" xfId="1" applyFont="1" applyFill="1" applyBorder="1" applyAlignment="1" applyProtection="1">
      <alignment horizontal="right" vertical="center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9" xfId="0" applyFont="1" applyBorder="1"/>
    <xf numFmtId="0" fontId="10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2" fontId="9" fillId="0" borderId="1" xfId="0" applyNumberFormat="1" applyFont="1" applyBorder="1"/>
    <xf numFmtId="0" fontId="9" fillId="0" borderId="1" xfId="0" applyFont="1" applyBorder="1"/>
    <xf numFmtId="2" fontId="9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right"/>
    </xf>
    <xf numFmtId="2" fontId="10" fillId="2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2" borderId="1" xfId="0" applyFont="1" applyFill="1" applyBorder="1"/>
    <xf numFmtId="2" fontId="9" fillId="0" borderId="0" xfId="0" applyNumberFormat="1" applyFont="1"/>
    <xf numFmtId="0" fontId="2" fillId="2" borderId="1" xfId="0" applyFont="1" applyFill="1" applyBorder="1" applyAlignment="1">
      <alignment horizontal="left" wrapText="1" inden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2" fontId="9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10" fillId="4" borderId="1" xfId="0" applyNumberFormat="1" applyFont="1" applyFill="1" applyBorder="1"/>
    <xf numFmtId="0" fontId="10" fillId="4" borderId="1" xfId="0" applyFont="1" applyFill="1" applyBorder="1"/>
    <xf numFmtId="2" fontId="10" fillId="4" borderId="1" xfId="0" applyNumberFormat="1" applyFont="1" applyFill="1" applyBorder="1" applyAlignment="1">
      <alignment horizontal="center" vertical="center"/>
    </xf>
    <xf numFmtId="2" fontId="10" fillId="4" borderId="6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0" fillId="4" borderId="0" xfId="0" applyFont="1" applyFill="1"/>
    <xf numFmtId="2" fontId="9" fillId="0" borderId="6" xfId="0" applyNumberFormat="1" applyFont="1" applyBorder="1" applyAlignment="1">
      <alignment horizontal="center" vertical="center"/>
    </xf>
    <xf numFmtId="2" fontId="10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10" fillId="2" borderId="1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2" fontId="9" fillId="0" borderId="1" xfId="0" applyNumberFormat="1" applyFont="1" applyBorder="1" applyAlignment="1">
      <alignment vertical="center"/>
    </xf>
    <xf numFmtId="4" fontId="2" fillId="2" borderId="1" xfId="0" applyNumberFormat="1" applyFont="1" applyFill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166" fontId="4" fillId="2" borderId="1" xfId="1" applyFont="1" applyFill="1" applyBorder="1" applyAlignment="1" applyProtection="1">
      <alignment horizontal="right" vertical="center"/>
    </xf>
    <xf numFmtId="166" fontId="2" fillId="2" borderId="2" xfId="1" applyFont="1" applyFill="1" applyBorder="1" applyAlignment="1" applyProtection="1">
      <alignment horizontal="right" vertical="center"/>
    </xf>
    <xf numFmtId="165" fontId="1" fillId="0" borderId="0" xfId="0" applyNumberFormat="1" applyFont="1" applyAlignment="1">
      <alignment vertical="center"/>
    </xf>
    <xf numFmtId="2" fontId="10" fillId="0" borderId="0" xfId="0" applyNumberFormat="1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2" fontId="9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left"/>
    </xf>
    <xf numFmtId="2" fontId="15" fillId="0" borderId="0" xfId="0" applyNumberFormat="1" applyFont="1"/>
    <xf numFmtId="2" fontId="15" fillId="0" borderId="0" xfId="0" applyNumberFormat="1" applyFont="1" applyAlignment="1">
      <alignment horizontal="center"/>
    </xf>
    <xf numFmtId="2" fontId="16" fillId="0" borderId="0" xfId="0" applyNumberFormat="1" applyFont="1"/>
    <xf numFmtId="2" fontId="16" fillId="0" borderId="0" xfId="0" applyNumberFormat="1" applyFont="1" applyAlignment="1">
      <alignment horizontal="center"/>
    </xf>
    <xf numFmtId="2" fontId="10" fillId="0" borderId="6" xfId="0" applyNumberFormat="1" applyFont="1" applyBorder="1" applyAlignment="1">
      <alignment horizontal="center"/>
    </xf>
    <xf numFmtId="2" fontId="10" fillId="0" borderId="17" xfId="0" applyNumberFormat="1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2" fontId="10" fillId="0" borderId="21" xfId="0" applyNumberFormat="1" applyFont="1" applyBorder="1" applyAlignment="1">
      <alignment horizontal="center"/>
    </xf>
    <xf numFmtId="2" fontId="10" fillId="6" borderId="19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/>
    </xf>
    <xf numFmtId="166" fontId="1" fillId="0" borderId="2" xfId="1" applyFont="1" applyFill="1" applyBorder="1" applyAlignment="1" applyProtection="1">
      <alignment horizontal="left" vertical="center"/>
    </xf>
    <xf numFmtId="2" fontId="10" fillId="3" borderId="1" xfId="0" applyNumberFormat="1" applyFont="1" applyFill="1" applyBorder="1" applyAlignment="1">
      <alignment horizontal="center" vertical="center"/>
    </xf>
    <xf numFmtId="166" fontId="2" fillId="2" borderId="2" xfId="1" applyFont="1" applyFill="1" applyBorder="1" applyAlignment="1" applyProtection="1">
      <alignment horizontal="left" vertical="center"/>
    </xf>
    <xf numFmtId="166" fontId="4" fillId="2" borderId="1" xfId="1" applyFont="1" applyFill="1" applyBorder="1" applyAlignment="1" applyProtection="1">
      <alignment horizontal="left" vertical="center"/>
    </xf>
    <xf numFmtId="2" fontId="18" fillId="7" borderId="3" xfId="0" applyNumberFormat="1" applyFont="1" applyFill="1" applyBorder="1" applyAlignment="1">
      <alignment horizontal="left" vertical="center"/>
    </xf>
    <xf numFmtId="0" fontId="19" fillId="7" borderId="1" xfId="0" applyFont="1" applyFill="1" applyBorder="1" applyAlignment="1">
      <alignment wrapText="1"/>
    </xf>
    <xf numFmtId="4" fontId="19" fillId="7" borderId="1" xfId="0" applyNumberFormat="1" applyFont="1" applyFill="1" applyBorder="1" applyAlignment="1">
      <alignment horizontal="right" vertical="center"/>
    </xf>
    <xf numFmtId="0" fontId="19" fillId="7" borderId="1" xfId="0" applyFont="1" applyFill="1" applyBorder="1" applyAlignment="1">
      <alignment horizontal="center" vertical="center"/>
    </xf>
    <xf numFmtId="166" fontId="19" fillId="7" borderId="1" xfId="1" applyFont="1" applyFill="1" applyBorder="1" applyAlignment="1" applyProtection="1">
      <alignment horizontal="right" vertical="center"/>
    </xf>
    <xf numFmtId="166" fontId="19" fillId="7" borderId="1" xfId="1" applyFont="1" applyFill="1" applyBorder="1" applyAlignment="1" applyProtection="1">
      <alignment horizontal="right"/>
    </xf>
    <xf numFmtId="166" fontId="19" fillId="7" borderId="4" xfId="1" applyFont="1" applyFill="1" applyBorder="1" applyAlignment="1" applyProtection="1">
      <alignment horizontal="right"/>
    </xf>
    <xf numFmtId="166" fontId="19" fillId="7" borderId="1" xfId="1" applyFont="1" applyFill="1" applyBorder="1" applyAlignment="1" applyProtection="1">
      <alignment horizontal="left" vertical="center"/>
    </xf>
    <xf numFmtId="165" fontId="1" fillId="0" borderId="0" xfId="0" applyNumberFormat="1" applyFont="1" applyAlignment="1">
      <alignment horizontal="left" vertical="center"/>
    </xf>
    <xf numFmtId="2" fontId="20" fillId="0" borderId="14" xfId="0" applyNumberFormat="1" applyFont="1" applyBorder="1" applyAlignment="1">
      <alignment horizontal="left" vertical="center"/>
    </xf>
    <xf numFmtId="0" fontId="21" fillId="0" borderId="15" xfId="3" applyFont="1" applyBorder="1" applyAlignment="1">
      <alignment vertical="top" wrapText="1"/>
    </xf>
    <xf numFmtId="167" fontId="21" fillId="0" borderId="15" xfId="3" applyNumberFormat="1" applyFont="1" applyBorder="1" applyAlignment="1">
      <alignment horizontal="center" vertical="center"/>
    </xf>
    <xf numFmtId="0" fontId="20" fillId="0" borderId="0" xfId="0" applyFont="1"/>
    <xf numFmtId="166" fontId="23" fillId="7" borderId="1" xfId="1" applyFont="1" applyFill="1" applyBorder="1" applyAlignment="1">
      <alignment horizontal="right"/>
    </xf>
    <xf numFmtId="166" fontId="23" fillId="7" borderId="4" xfId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167" fontId="24" fillId="0" borderId="15" xfId="3" applyNumberFormat="1" applyFont="1" applyBorder="1" applyAlignment="1">
      <alignment horizontal="left" vertical="center"/>
    </xf>
    <xf numFmtId="167" fontId="24" fillId="0" borderId="15" xfId="3" applyNumberFormat="1" applyFont="1" applyBorder="1" applyAlignment="1">
      <alignment horizontal="center" vertical="center"/>
    </xf>
    <xf numFmtId="166" fontId="24" fillId="0" borderId="16" xfId="2" applyNumberFormat="1" applyFont="1" applyBorder="1" applyAlignment="1">
      <alignment horizontal="center" vertical="top"/>
    </xf>
    <xf numFmtId="166" fontId="24" fillId="0" borderId="16" xfId="2" applyNumberFormat="1" applyFont="1" applyFill="1" applyBorder="1" applyAlignment="1" applyProtection="1">
      <alignment horizontal="center" vertical="top"/>
    </xf>
    <xf numFmtId="165" fontId="8" fillId="0" borderId="0" xfId="0" applyNumberFormat="1" applyFont="1" applyAlignment="1">
      <alignment horizontal="left" vertical="center"/>
    </xf>
    <xf numFmtId="165" fontId="8" fillId="0" borderId="0" xfId="0" applyNumberFormat="1" applyFont="1" applyAlignment="1">
      <alignment vertical="center"/>
    </xf>
    <xf numFmtId="49" fontId="10" fillId="0" borderId="0" xfId="0" applyNumberFormat="1" applyFont="1"/>
    <xf numFmtId="164" fontId="1" fillId="0" borderId="2" xfId="2" applyFont="1" applyFill="1" applyBorder="1" applyAlignment="1" applyProtection="1">
      <alignment horizontal="right" vertical="center"/>
    </xf>
    <xf numFmtId="0" fontId="25" fillId="8" borderId="2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vertical="center"/>
    </xf>
    <xf numFmtId="0" fontId="25" fillId="8" borderId="2" xfId="0" applyFont="1" applyFill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/>
    </xf>
    <xf numFmtId="0" fontId="26" fillId="8" borderId="7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2" fontId="12" fillId="0" borderId="8" xfId="0" applyNumberFormat="1" applyFont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/>
    </xf>
  </cellXfs>
  <cellStyles count="13">
    <cellStyle name="Currency 2" xfId="1" xr:uid="{00000000-0005-0000-0000-000000000000}"/>
    <cellStyle name="Currency 3 2 2" xfId="11" xr:uid="{B5429F65-AD13-4786-B2D9-E74DE4142F8B}"/>
    <cellStyle name="Currency 5" xfId="5" xr:uid="{D42F6373-68BE-42A3-B6C5-F88A8564BD01}"/>
    <cellStyle name="Currency 5 2" xfId="8" xr:uid="{A1C3B5CC-8164-4263-BD06-3119B887B5CF}"/>
    <cellStyle name="Currency 6" xfId="9" xr:uid="{C8F5A7B9-2523-4F99-A834-84B29A81F71E}"/>
    <cellStyle name="Moneda" xfId="2" builtinId="4"/>
    <cellStyle name="Normal" xfId="0" builtinId="0"/>
    <cellStyle name="Normal 10 2 3" xfId="12" xr:uid="{D7C192A9-DC58-4922-8A41-8B7D586B5057}"/>
    <cellStyle name="Normal 3" xfId="3" xr:uid="{00000000-0005-0000-0000-000003000000}"/>
    <cellStyle name="Normal 5 2 2" xfId="4" xr:uid="{C5114E93-2E15-46E9-B95B-93B27FC64113}"/>
    <cellStyle name="Normal 5 2 2 2 2" xfId="7" xr:uid="{D99B461F-BA17-4E0E-93D3-92B27C1C4AF1}"/>
    <cellStyle name="Porcentaje 2 2 2" xfId="10" xr:uid="{E5764A48-23E4-4E71-9214-54205339D8B4}"/>
    <cellStyle name="Porcentaje 2 2 3" xfId="6" xr:uid="{D2090737-F95F-4CA9-9B95-392EE908F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778024</xdr:colOff>
      <xdr:row>11</xdr:row>
      <xdr:rowOff>143548</xdr:rowOff>
    </xdr:from>
    <xdr:to>
      <xdr:col>6</xdr:col>
      <xdr:colOff>169170</xdr:colOff>
      <xdr:row>42</xdr:row>
      <xdr:rowOff>96944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57F882-2F10-511B-F3BC-7614858C8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024" y="2029498"/>
          <a:ext cx="6128496" cy="5255011"/>
        </a:xfrm>
        <a:prstGeom prst="rect">
          <a:avLst/>
        </a:prstGeom>
      </xdr:spPr>
    </xdr:pic>
    <xdr:clientData/>
  </xdr:twoCellAnchor>
  <xdr:twoCellAnchor editAs="oneCell">
    <xdr:from>
      <xdr:col>7</xdr:col>
      <xdr:colOff>291465</xdr:colOff>
      <xdr:row>13</xdr:row>
      <xdr:rowOff>67659</xdr:rowOff>
    </xdr:from>
    <xdr:to>
      <xdr:col>15</xdr:col>
      <xdr:colOff>663546</xdr:colOff>
      <xdr:row>25</xdr:row>
      <xdr:rowOff>149105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C42B8C-0380-C90E-3B21-8B8F7C715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9565" y="2296509"/>
          <a:ext cx="8995680" cy="2138846"/>
        </a:xfrm>
        <a:prstGeom prst="rect">
          <a:avLst/>
        </a:prstGeom>
      </xdr:spPr>
    </xdr:pic>
    <xdr:clientData/>
  </xdr:twoCellAnchor>
  <xdr:twoCellAnchor editAs="oneCell">
    <xdr:from>
      <xdr:col>7</xdr:col>
      <xdr:colOff>246803</xdr:colOff>
      <xdr:row>30</xdr:row>
      <xdr:rowOff>56303</xdr:rowOff>
    </xdr:from>
    <xdr:to>
      <xdr:col>19</xdr:col>
      <xdr:colOff>396825</xdr:colOff>
      <xdr:row>38</xdr:row>
      <xdr:rowOff>92852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4D7FBF5-E5B9-90D1-AE3A-14710B654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98553" y="5136303"/>
          <a:ext cx="11936518" cy="1391216"/>
        </a:xfrm>
        <a:prstGeom prst="rect">
          <a:avLst/>
        </a:prstGeom>
      </xdr:spPr>
    </xdr:pic>
    <xdr:clientData/>
  </xdr:twoCellAnchor>
  <xdr:twoCellAnchor>
    <xdr:from>
      <xdr:col>1</xdr:col>
      <xdr:colOff>1322917</xdr:colOff>
      <xdr:row>17</xdr:row>
      <xdr:rowOff>17356</xdr:rowOff>
    </xdr:from>
    <xdr:to>
      <xdr:col>7</xdr:col>
      <xdr:colOff>336762</xdr:colOff>
      <xdr:row>19</xdr:row>
      <xdr:rowOff>42334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11F624A2-EB1B-5EE0-DA5E-6D75D3A4DFAF}"/>
            </a:ext>
          </a:extLst>
        </xdr:cNvPr>
        <xdr:cNvCxnSpPr/>
      </xdr:nvCxnSpPr>
      <xdr:spPr>
        <a:xfrm flipV="1">
          <a:off x="2116667" y="2896023"/>
          <a:ext cx="5871845" cy="363644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465667</xdr:colOff>
      <xdr:row>26</xdr:row>
      <xdr:rowOff>105833</xdr:rowOff>
    </xdr:from>
    <xdr:to>
      <xdr:col>7</xdr:col>
      <xdr:colOff>351155</xdr:colOff>
      <xdr:row>31</xdr:row>
      <xdr:rowOff>29845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CB50800E-B8EE-9142-81CC-A56FE262623B}"/>
            </a:ext>
          </a:extLst>
        </xdr:cNvPr>
        <xdr:cNvCxnSpPr/>
      </xdr:nvCxnSpPr>
      <xdr:spPr>
        <a:xfrm>
          <a:off x="1259417" y="4508500"/>
          <a:ext cx="6743488" cy="770678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84154</xdr:colOff>
      <xdr:row>51</xdr:row>
      <xdr:rowOff>84156</xdr:rowOff>
    </xdr:from>
    <xdr:to>
      <xdr:col>8</xdr:col>
      <xdr:colOff>1070124</xdr:colOff>
      <xdr:row>64</xdr:row>
      <xdr:rowOff>53559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09311C1-17CA-4F50-97AE-D8BB6CFBD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9772" y="8656656"/>
          <a:ext cx="9259646" cy="2148835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</xdr:colOff>
      <xdr:row>73</xdr:row>
      <xdr:rowOff>156882</xdr:rowOff>
    </xdr:from>
    <xdr:to>
      <xdr:col>17</xdr:col>
      <xdr:colOff>401569</xdr:colOff>
      <xdr:row>86</xdr:row>
      <xdr:rowOff>1905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F8A2121-2D85-4FA2-BAE6-0E0E29DB0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853" y="12427323"/>
          <a:ext cx="17542460" cy="2030170"/>
        </a:xfrm>
        <a:prstGeom prst="rect">
          <a:avLst/>
        </a:prstGeom>
      </xdr:spPr>
    </xdr:pic>
    <xdr:clientData/>
  </xdr:twoCellAnchor>
  <xdr:twoCellAnchor editAs="oneCell">
    <xdr:from>
      <xdr:col>1</xdr:col>
      <xdr:colOff>1133699</xdr:colOff>
      <xdr:row>95</xdr:row>
      <xdr:rowOff>52220</xdr:rowOff>
    </xdr:from>
    <xdr:to>
      <xdr:col>16</xdr:col>
      <xdr:colOff>169067</xdr:colOff>
      <xdr:row>112</xdr:row>
      <xdr:rowOff>60063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CCEA73A-A45E-C52B-7A47-FE7A88641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29317" y="16020602"/>
          <a:ext cx="15449781" cy="2857723"/>
        </a:xfrm>
        <a:prstGeom prst="rect">
          <a:avLst/>
        </a:prstGeom>
      </xdr:spPr>
    </xdr:pic>
    <xdr:clientData/>
  </xdr:twoCellAnchor>
  <xdr:twoCellAnchor editAs="oneCell">
    <xdr:from>
      <xdr:col>3</xdr:col>
      <xdr:colOff>384810</xdr:colOff>
      <xdr:row>118</xdr:row>
      <xdr:rowOff>54126</xdr:rowOff>
    </xdr:from>
    <xdr:to>
      <xdr:col>13</xdr:col>
      <xdr:colOff>57784</xdr:colOff>
      <xdr:row>135</xdr:row>
      <xdr:rowOff>59721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82B8366-8741-F147-024F-786B74602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37075" y="19888538"/>
          <a:ext cx="10968653" cy="2872620"/>
        </a:xfrm>
        <a:prstGeom prst="rect">
          <a:avLst/>
        </a:prstGeom>
      </xdr:spPr>
    </xdr:pic>
    <xdr:clientData/>
  </xdr:twoCellAnchor>
  <xdr:twoCellAnchor editAs="oneCell">
    <xdr:from>
      <xdr:col>13</xdr:col>
      <xdr:colOff>683559</xdr:colOff>
      <xdr:row>121</xdr:row>
      <xdr:rowOff>145677</xdr:rowOff>
    </xdr:from>
    <xdr:to>
      <xdr:col>16</xdr:col>
      <xdr:colOff>226742</xdr:colOff>
      <xdr:row>130</xdr:row>
      <xdr:rowOff>132328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0B3A5C1-95D6-3957-247C-4D8BF5B28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046824" y="20484353"/>
          <a:ext cx="1930035" cy="1514686"/>
        </a:xfrm>
        <a:prstGeom prst="rect">
          <a:avLst/>
        </a:prstGeom>
      </xdr:spPr>
    </xdr:pic>
    <xdr:clientData/>
  </xdr:twoCellAnchor>
  <xdr:twoCellAnchor editAs="oneCell">
    <xdr:from>
      <xdr:col>13</xdr:col>
      <xdr:colOff>740834</xdr:colOff>
      <xdr:row>156</xdr:row>
      <xdr:rowOff>127000</xdr:rowOff>
    </xdr:from>
    <xdr:to>
      <xdr:col>18</xdr:col>
      <xdr:colOff>632154</xdr:colOff>
      <xdr:row>168</xdr:row>
      <xdr:rowOff>116487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D0CCA2F-5B0E-48BE-76A8-97299EE7B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441084" y="26617083"/>
          <a:ext cx="3869595" cy="20214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247650</xdr:colOff>
      <xdr:row>19</xdr:row>
      <xdr:rowOff>0</xdr:rowOff>
    </xdr:from>
    <xdr:to>
      <xdr:col>20</xdr:col>
      <xdr:colOff>743541</xdr:colOff>
      <xdr:row>35</xdr:row>
      <xdr:rowOff>5953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BBD441-638F-4E9A-8CDB-9BD28908A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92450" y="12207240"/>
          <a:ext cx="6668091" cy="33587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C:\Juda\c\Documents%20and%20Settings\CARLOS%20MARROQUIN\My%20Documents\MERCOSAL\Presupuesto%20Bodegas-2606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C:\Users\EQuevedo\Desktop\S:\Volumes\MSAC\Proyectos%202011\CONSULTORIA\PLAZA%20VIVA\SUPERVISION%20DE%20CONSTRUCCION%20RENOVACION%20PLAZA%20VIVA\Presu04\presu-04\telefonica%20guatemal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S:\Volumes\MSAC\Proyectos%202011\CONSULTORIA\PLAZA%20VIVA\SUPERVISION%20DE%20CONSTRUCCION%20RENOVACION%20PLAZA%20VIVA\Ricardo\c\Carlos\TEMPORAL%20BONILLA\TEMPORAL%20BONILLA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C:\Users\EQuevedo\Desktop\S:\Documents%20and%20Settings\ricardom\Configuraci&#243;n%20local\Archivos%20temporales%20de%20Internet\OLK86\ARCHIVOS%20VARIOS\C&#225;lculo%20de%20bloqu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U:\DISE&#209;OS%20Y%20PRESUPUESTOS\Grupo%20ROBLE\World%20Game%20Multiplaza\COSTEO%20WORLD%20GAME%20MULTIPLAZA%20II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U:\DISE&#209;OS%20Y%20PRESUPUESTOS\AVE%20Constructora%20S.A.%20de%20C.V\PNC%20San%20Miguel\25%20Ago%202005\COT27305_P.U.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S:\Documents%20and%20Settings\ricardom\Configuraci&#243;n%20local\Archivos%20temporales%20de%20Internet\OLK86\MURO%20DE%20RETENCION%20KEYSTON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S:\Volumes\MSAC\Proyectos%202011\CONSULTORIA\PLAZA%20VIVA\SUPERVISION%20DE%20CONSTRUCCION%20RENOVACION%20PLAZA%20VIVA\Presu04\presu-04\telefonica%20guatemal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msac.sharepoint.com/sites/ELSALVADOR/Documentos%20compartidos/2024_SV/PROYECTOS%202024/LEADS/ESJ%20EDIFICIO%20TEC/05-%20ENTREGA/ENTREGA%20T&#201;CNICA%20Y%20ECON&#211;MICA/USB/PDO%20MSAC%20EDIFICIO%20TEC%20EXTERNADO%20SAN%20JOS&#201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U:\DISE&#209;OS%20Y%20PRESUPUESTOS\JOKISH%20MORENO\Panaderia%20San%20Martin%2010a.%20Etapa%20Metrocentro\DISE&#209;OS%20Y%20PRESUPUESTOS\AVE%20Constructora%20S.A.%20de%20C.V\Gimnasio%20Nacional\IE_Gimnasi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Z:\Z:\Z:\Z:\Z:\Z:\Z:\C:\Z:\Z:\C:\U:\DISE&#209;OS%20Y%20PRESUPUESTOS\JOKISH%20MORENO\Panaderia%20San%20Martin%2010a.%20Etapa%20Metrocentro\DISE&#209;OS%20Y%20PRESUPUESTOS\AVE%20Constructora%20S.A.%20de%20C.V\Gimnasio%20Nacional\IE_Gimnas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eCosto"/>
      <sheetName val="AUX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s_Base"/>
      <sheetName val="unitarios"/>
      <sheetName val="tierr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RECTOS"/>
      <sheetName val="Casa de habitación"/>
      <sheetName val="PRESUPUESTO"/>
      <sheetName val="flujo"/>
      <sheetName val="PRESUPUESTO ajustado 140202"/>
      <sheetName val="comparativo"/>
      <sheetName val="MISCELÁNEOS"/>
      <sheetName val="MISCELÁNEOS BONILLA"/>
      <sheetName val="SALARIOS "/>
      <sheetName val="PRESUPUESTO JC URB. 11-01-2019"/>
      <sheetName val="BDG Proyectos"/>
      <sheetName val="BDG CAPEX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 DE BLOQUE"/>
      <sheetName val="Costos_Base"/>
      <sheetName val="entrada de datos"/>
      <sheetName val="Financieros Final Campanera"/>
      <sheetName val="crono"/>
      <sheetName val="indirec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erta"/>
      <sheetName val="Costos_Base"/>
      <sheetName val="Indirectos"/>
      <sheetName val="CALCULO DE BLOQUE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ERTA PRESENTADA"/>
      <sheetName val="PRECIOS UNITARIOS_Poliducto"/>
      <sheetName val="PRECIOS UNITARIOS_Tecnoducto"/>
      <sheetName val="CALCULO"/>
      <sheetName val="OFERTA ORIGINAL"/>
      <sheetName val="COSTOS"/>
      <sheetName val="INDIRECTOS"/>
      <sheetName val="M.O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OQ-REF"/>
      <sheetName val="BLOQ-REF (2)"/>
      <sheetName val="BLOQ-REF (3)"/>
      <sheetName val="BLOQ_REF"/>
      <sheetName val="BD-1T-2.5&quot; "/>
      <sheetName val="M.O."/>
      <sheetName val="CALCULO DE BLOQUE"/>
      <sheetName val="flujo CD Terrac,Urb y Const."/>
      <sheetName val="MURO DE RETENCION KEYSTONE"/>
      <sheetName val="BLOQ-REF_(2)"/>
      <sheetName val="BLOQ-REF_(3)"/>
      <sheetName val="BD-1T-2_5&quot;_"/>
      <sheetName val="flujo_CD_Terrac,Urb_y_Const_"/>
      <sheetName val="BLOQ-REF_(2)1"/>
      <sheetName val="BLOQ-REF_(3)1"/>
      <sheetName val="BD-1T-2_5&quot;_1"/>
      <sheetName val="flujo_CD_Terrac,Urb_y_Const_1"/>
      <sheetName val="BLOQ-REF_(2)2"/>
      <sheetName val="BLOQ-REF_(3)2"/>
      <sheetName val="BD-1T-2_5&quot;_2"/>
      <sheetName val="flujo_CD_Terrac,Urb_y_Const_2"/>
      <sheetName val="BLOQ-REF_(2)3"/>
      <sheetName val="BLOQ-REF_(3)3"/>
      <sheetName val="BD-1T-2_5&quot;_3"/>
      <sheetName val="flujo_CD_Terrac,Urb_y_Const_3"/>
    </sheetNames>
    <sheetDataSet>
      <sheetData sheetId="0">
        <row r="1">
          <cell r="L1" t="str">
            <v>FICHA DE COSTOS UNITARIOS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s_Base"/>
      <sheetName val="unitarios"/>
      <sheetName val="tierras"/>
      <sheetName val="Control"/>
      <sheetName val="Cálculo"/>
      <sheetName val="Mano_Obra"/>
      <sheetName val="Costos_Ind"/>
      <sheetName val="FORMULARIO CON CANT PRECIOS"/>
      <sheetName val="PRESUPUESTO"/>
      <sheetName val="Desmontajes"/>
      <sheetName val="FORMULARIO_CON_CANT_PRECIOS"/>
      <sheetName val="FORMULARIO_CON_CANT_PRECIOS1"/>
      <sheetName val="FORMULARIO_CON_CANT_PRECIOS2"/>
      <sheetName val="FORMULARIO_CON_CANT_PRECIOS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DO ESJ TEC MSAC"/>
      <sheetName val="PDO MSAC EDIFICIO TEC EXTERNADO"/>
    </sheetNames>
    <definedNames>
      <definedName name="Last_Row" refersTo="#¡REF!"/>
    </defined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."/>
      <sheetName val="Oferta"/>
      <sheetName val="Mat. Total"/>
      <sheetName val="P.U."/>
      <sheetName val="30"/>
      <sheetName val="104"/>
      <sheetName val="114"/>
      <sheetName val="122"/>
      <sheetName val="155"/>
      <sheetName val="180"/>
      <sheetName val="196"/>
      <sheetName val="199"/>
      <sheetName val="218"/>
      <sheetName val="232"/>
      <sheetName val="Indirectos"/>
      <sheetName val="BLOQ-REF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."/>
      <sheetName val="Oferta"/>
      <sheetName val="Mat. Total"/>
      <sheetName val="P.U."/>
      <sheetName val="30"/>
      <sheetName val="104"/>
      <sheetName val="114"/>
      <sheetName val="122"/>
      <sheetName val="155"/>
      <sheetName val="180"/>
      <sheetName val="196"/>
      <sheetName val="199"/>
      <sheetName val="218"/>
      <sheetName val="232"/>
      <sheetName val="Indirectos"/>
      <sheetName val="AUX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7"/>
  <sheetViews>
    <sheetView tabSelected="1" zoomScale="70" zoomScaleNormal="70" zoomScaleSheetLayoutView="70" zoomScalePageLayoutView="85" workbookViewId="0">
      <selection activeCell="C9" sqref="C9"/>
    </sheetView>
  </sheetViews>
  <sheetFormatPr baseColWidth="10" defaultColWidth="11.42578125" defaultRowHeight="14.25"/>
  <cols>
    <col min="1" max="1" width="11.7109375" style="2" customWidth="1"/>
    <col min="2" max="2" width="18.5703125" style="61" customWidth="1"/>
    <col min="3" max="3" width="93.85546875" style="17" customWidth="1"/>
    <col min="4" max="4" width="12.42578125" style="64" customWidth="1"/>
    <col min="5" max="5" width="12.7109375" style="2" customWidth="1"/>
    <col min="6" max="6" width="18.5703125" style="67" customWidth="1"/>
    <col min="7" max="7" width="17.140625" style="102" customWidth="1"/>
    <col min="8" max="8" width="21.28515625" style="3" customWidth="1"/>
    <col min="9" max="9" width="19.140625" style="3" bestFit="1" customWidth="1"/>
    <col min="10" max="16384" width="11.42578125" style="1"/>
  </cols>
  <sheetData>
    <row r="1" spans="1:9" ht="18">
      <c r="B1" s="121" t="s">
        <v>216</v>
      </c>
      <c r="C1" s="122"/>
      <c r="D1" s="122"/>
      <c r="E1" s="122"/>
      <c r="F1" s="122"/>
      <c r="G1" s="122"/>
      <c r="H1" s="122"/>
      <c r="I1" s="123"/>
    </row>
    <row r="2" spans="1:9" ht="15.75" customHeight="1"/>
    <row r="3" spans="1:9" ht="18" hidden="1">
      <c r="B3" s="121" t="s">
        <v>214</v>
      </c>
      <c r="C3" s="122"/>
      <c r="D3" s="122"/>
      <c r="E3" s="122"/>
      <c r="F3" s="122"/>
      <c r="G3" s="122"/>
      <c r="H3" s="122"/>
      <c r="I3" s="123"/>
    </row>
    <row r="4" spans="1:9" s="2" customFormat="1" ht="30">
      <c r="B4" s="119" t="s">
        <v>0</v>
      </c>
      <c r="C4" s="119" t="s">
        <v>7</v>
      </c>
      <c r="D4" s="118" t="s">
        <v>1</v>
      </c>
      <c r="E4" s="118" t="s">
        <v>2</v>
      </c>
      <c r="F4" s="120" t="s">
        <v>3</v>
      </c>
      <c r="G4" s="118" t="s">
        <v>4</v>
      </c>
      <c r="H4" s="120" t="s">
        <v>6</v>
      </c>
      <c r="I4" s="118" t="s">
        <v>5</v>
      </c>
    </row>
    <row r="5" spans="1:9" s="5" customFormat="1" ht="15.75">
      <c r="A5" s="109"/>
      <c r="B5" s="94">
        <v>1</v>
      </c>
      <c r="C5" s="95" t="s">
        <v>28</v>
      </c>
      <c r="D5" s="96"/>
      <c r="E5" s="97"/>
      <c r="F5" s="98"/>
      <c r="G5" s="101"/>
      <c r="H5" s="99">
        <f>SUM(G6:G6)</f>
        <v>0</v>
      </c>
      <c r="I5" s="100">
        <f>+H5</f>
        <v>0</v>
      </c>
    </row>
    <row r="6" spans="1:9">
      <c r="B6" s="13">
        <f>+B5+0.01</f>
        <v>1.01</v>
      </c>
      <c r="C6" s="10" t="s">
        <v>134</v>
      </c>
      <c r="D6" s="14">
        <v>157.91999999999999</v>
      </c>
      <c r="E6" s="15" t="s">
        <v>26</v>
      </c>
      <c r="F6" s="16"/>
      <c r="G6" s="90"/>
      <c r="H6" s="4"/>
      <c r="I6" s="9"/>
    </row>
    <row r="7" spans="1:9" s="5" customFormat="1" ht="15.75">
      <c r="A7" s="109"/>
      <c r="B7" s="94">
        <v>2</v>
      </c>
      <c r="C7" s="95" t="s">
        <v>8</v>
      </c>
      <c r="D7" s="96"/>
      <c r="E7" s="97"/>
      <c r="F7" s="98"/>
      <c r="G7" s="101"/>
      <c r="H7" s="107"/>
      <c r="I7" s="108"/>
    </row>
    <row r="8" spans="1:9">
      <c r="B8" s="13">
        <f>B7+0.01</f>
        <v>2.0099999999999998</v>
      </c>
      <c r="C8" s="10" t="s">
        <v>158</v>
      </c>
      <c r="D8" s="14">
        <v>350.57</v>
      </c>
      <c r="E8" s="15" t="s">
        <v>10</v>
      </c>
      <c r="F8" s="16"/>
      <c r="G8" s="90"/>
      <c r="H8" s="4"/>
      <c r="I8" s="9"/>
    </row>
    <row r="9" spans="1:9">
      <c r="B9" s="13">
        <f>+B8+0.01</f>
        <v>2.0199999999999996</v>
      </c>
      <c r="C9" s="10" t="s">
        <v>155</v>
      </c>
      <c r="D9" s="14">
        <v>1622.38</v>
      </c>
      <c r="E9" s="15" t="s">
        <v>10</v>
      </c>
      <c r="F9" s="16"/>
      <c r="G9" s="90"/>
      <c r="H9" s="4"/>
      <c r="I9" s="9"/>
    </row>
    <row r="10" spans="1:9">
      <c r="B10" s="13">
        <f>+B9+0.01</f>
        <v>2.0299999999999994</v>
      </c>
      <c r="C10" s="10" t="s">
        <v>159</v>
      </c>
      <c r="D10" s="14">
        <v>2109.09</v>
      </c>
      <c r="E10" s="15" t="s">
        <v>10</v>
      </c>
      <c r="F10" s="117"/>
      <c r="G10" s="90"/>
      <c r="H10" s="4"/>
      <c r="I10" s="9"/>
    </row>
    <row r="11" spans="1:9">
      <c r="B11" s="13">
        <f>+B10+0.01</f>
        <v>2.0399999999999991</v>
      </c>
      <c r="C11" s="10" t="s">
        <v>156</v>
      </c>
      <c r="D11" s="14">
        <v>1072.1400000000001</v>
      </c>
      <c r="E11" s="15" t="s">
        <v>10</v>
      </c>
      <c r="F11" s="16"/>
      <c r="G11" s="90"/>
      <c r="H11" s="4"/>
      <c r="I11" s="9"/>
    </row>
    <row r="12" spans="1:9" s="5" customFormat="1" ht="15.75">
      <c r="A12" s="109"/>
      <c r="B12" s="94">
        <v>3</v>
      </c>
      <c r="C12" s="95" t="s">
        <v>161</v>
      </c>
      <c r="D12" s="96"/>
      <c r="E12" s="97"/>
      <c r="F12" s="98"/>
      <c r="G12" s="101"/>
      <c r="H12" s="99"/>
      <c r="I12" s="100"/>
    </row>
    <row r="13" spans="1:9" ht="15">
      <c r="B13" s="60">
        <v>3.01</v>
      </c>
      <c r="C13" s="36" t="s">
        <v>162</v>
      </c>
      <c r="D13" s="63"/>
      <c r="E13" s="18"/>
      <c r="F13" s="66"/>
      <c r="G13" s="92"/>
      <c r="H13" s="7"/>
      <c r="I13" s="8"/>
    </row>
    <row r="14" spans="1:9">
      <c r="B14" s="13" t="s">
        <v>33</v>
      </c>
      <c r="C14" s="10" t="s">
        <v>157</v>
      </c>
      <c r="D14" s="14">
        <v>870.14</v>
      </c>
      <c r="E14" s="15" t="s">
        <v>10</v>
      </c>
      <c r="F14" s="16"/>
      <c r="G14" s="90"/>
      <c r="H14" s="4"/>
      <c r="I14" s="9"/>
    </row>
    <row r="15" spans="1:9">
      <c r="B15" s="13" t="s">
        <v>34</v>
      </c>
      <c r="C15" s="10" t="s">
        <v>160</v>
      </c>
      <c r="D15" s="14">
        <v>78.59</v>
      </c>
      <c r="E15" s="15" t="s">
        <v>10</v>
      </c>
      <c r="F15" s="16"/>
      <c r="G15" s="90"/>
      <c r="H15" s="4"/>
      <c r="I15" s="9"/>
    </row>
    <row r="16" spans="1:9">
      <c r="B16" s="13" t="s">
        <v>31</v>
      </c>
      <c r="C16" s="10" t="s">
        <v>159</v>
      </c>
      <c r="D16" s="14">
        <v>1131.18</v>
      </c>
      <c r="E16" s="15" t="s">
        <v>10</v>
      </c>
      <c r="F16" s="16"/>
      <c r="G16" s="90"/>
      <c r="H16" s="4"/>
      <c r="I16" s="9"/>
    </row>
    <row r="17" spans="1:23" ht="15">
      <c r="B17" s="60">
        <f>B13+0.01</f>
        <v>3.0199999999999996</v>
      </c>
      <c r="C17" s="36" t="s">
        <v>174</v>
      </c>
      <c r="D17" s="63"/>
      <c r="E17" s="18"/>
      <c r="F17" s="66"/>
      <c r="G17" s="92"/>
      <c r="H17" s="7"/>
      <c r="I17" s="8"/>
    </row>
    <row r="18" spans="1:23">
      <c r="B18" s="13" t="s">
        <v>35</v>
      </c>
      <c r="C18" s="10" t="s">
        <v>163</v>
      </c>
      <c r="D18" s="14">
        <v>3.69</v>
      </c>
      <c r="E18" s="15" t="s">
        <v>10</v>
      </c>
      <c r="F18" s="16"/>
      <c r="G18" s="90"/>
      <c r="H18" s="4"/>
      <c r="I18" s="9"/>
      <c r="K18" s="12"/>
      <c r="L18" s="12"/>
      <c r="M18" s="12"/>
    </row>
    <row r="19" spans="1:23">
      <c r="B19" s="13" t="s">
        <v>36</v>
      </c>
      <c r="C19" s="10" t="s">
        <v>175</v>
      </c>
      <c r="D19" s="14">
        <v>5.77</v>
      </c>
      <c r="E19" s="2" t="s">
        <v>10</v>
      </c>
      <c r="F19" s="16"/>
      <c r="G19" s="90"/>
      <c r="H19" s="4"/>
      <c r="I19" s="9"/>
      <c r="K19" s="12"/>
      <c r="M19" s="12"/>
    </row>
    <row r="20" spans="1:23">
      <c r="B20" s="13" t="s">
        <v>37</v>
      </c>
      <c r="C20" s="10" t="s">
        <v>176</v>
      </c>
      <c r="D20" s="14">
        <v>2.34</v>
      </c>
      <c r="E20" s="15" t="s">
        <v>10</v>
      </c>
      <c r="F20" s="16"/>
      <c r="G20" s="90"/>
      <c r="H20" s="4"/>
      <c r="I20" s="9"/>
      <c r="K20" s="12"/>
      <c r="L20" s="12"/>
      <c r="M20" s="12"/>
      <c r="W20" s="15" t="s">
        <v>10</v>
      </c>
    </row>
    <row r="21" spans="1:23" ht="28.5">
      <c r="B21" s="13" t="s">
        <v>38</v>
      </c>
      <c r="C21" s="10" t="s">
        <v>196</v>
      </c>
      <c r="D21" s="14">
        <v>3.78</v>
      </c>
      <c r="E21" s="15" t="s">
        <v>10</v>
      </c>
      <c r="F21" s="16"/>
      <c r="G21" s="90"/>
      <c r="H21" s="4"/>
      <c r="I21" s="9"/>
      <c r="K21" s="12"/>
      <c r="M21" s="12"/>
    </row>
    <row r="22" spans="1:23" ht="42.75">
      <c r="B22" s="13" t="s">
        <v>39</v>
      </c>
      <c r="C22" s="10" t="s">
        <v>197</v>
      </c>
      <c r="D22" s="14">
        <v>25.36</v>
      </c>
      <c r="E22" s="15" t="s">
        <v>10</v>
      </c>
      <c r="F22" s="16"/>
      <c r="G22" s="90"/>
      <c r="H22" s="4"/>
      <c r="I22" s="9"/>
      <c r="K22" s="12"/>
      <c r="L22" s="12"/>
      <c r="M22" s="12"/>
    </row>
    <row r="23" spans="1:23" ht="42.75">
      <c r="B23" s="13" t="s">
        <v>40</v>
      </c>
      <c r="C23" s="10" t="s">
        <v>198</v>
      </c>
      <c r="D23" s="14">
        <v>4.32</v>
      </c>
      <c r="E23" s="15" t="s">
        <v>10</v>
      </c>
      <c r="F23" s="16"/>
      <c r="G23" s="90"/>
      <c r="H23" s="4"/>
      <c r="I23" s="9"/>
      <c r="K23" s="12"/>
      <c r="M23" s="12"/>
    </row>
    <row r="24" spans="1:23" ht="42.75">
      <c r="A24" s="1"/>
      <c r="B24" s="13" t="s">
        <v>42</v>
      </c>
      <c r="C24" s="10" t="s">
        <v>199</v>
      </c>
      <c r="D24" s="14">
        <v>6.38</v>
      </c>
      <c r="E24" s="15" t="s">
        <v>10</v>
      </c>
      <c r="F24" s="16"/>
      <c r="G24" s="90"/>
      <c r="H24" s="4"/>
      <c r="I24" s="9"/>
      <c r="K24" s="12"/>
      <c r="M24" s="12"/>
    </row>
    <row r="25" spans="1:23" ht="42.75">
      <c r="B25" s="13" t="s">
        <v>43</v>
      </c>
      <c r="C25" s="10" t="s">
        <v>200</v>
      </c>
      <c r="D25" s="14">
        <v>11.88</v>
      </c>
      <c r="E25" s="15" t="s">
        <v>10</v>
      </c>
      <c r="F25" s="16"/>
      <c r="G25" s="90"/>
      <c r="H25" s="4"/>
      <c r="I25" s="9"/>
      <c r="K25" s="12"/>
      <c r="L25" s="12"/>
      <c r="M25" s="12"/>
    </row>
    <row r="26" spans="1:23" ht="42.75">
      <c r="B26" s="13" t="s">
        <v>44</v>
      </c>
      <c r="C26" s="10" t="s">
        <v>201</v>
      </c>
      <c r="D26" s="14">
        <v>7.2</v>
      </c>
      <c r="E26" s="15" t="s">
        <v>10</v>
      </c>
      <c r="F26" s="16"/>
      <c r="G26" s="90"/>
      <c r="H26" s="4"/>
      <c r="I26" s="9"/>
      <c r="K26" s="12"/>
      <c r="M26" s="12"/>
    </row>
    <row r="27" spans="1:23" ht="42.75">
      <c r="B27" s="13" t="s">
        <v>45</v>
      </c>
      <c r="C27" s="10" t="s">
        <v>202</v>
      </c>
      <c r="D27" s="14">
        <v>5.2</v>
      </c>
      <c r="E27" s="15" t="s">
        <v>10</v>
      </c>
      <c r="F27" s="16"/>
      <c r="G27" s="90"/>
      <c r="H27" s="4"/>
      <c r="I27" s="9"/>
      <c r="J27" s="12"/>
      <c r="K27" s="12"/>
      <c r="L27" s="12"/>
      <c r="M27" s="12"/>
    </row>
    <row r="28" spans="1:23">
      <c r="B28" s="13" t="s">
        <v>46</v>
      </c>
      <c r="C28" s="10" t="s">
        <v>177</v>
      </c>
      <c r="D28" s="14">
        <v>102</v>
      </c>
      <c r="E28" s="15" t="s">
        <v>133</v>
      </c>
      <c r="F28" s="16"/>
      <c r="G28" s="90"/>
      <c r="H28" s="4"/>
      <c r="I28" s="9"/>
      <c r="J28" s="12"/>
      <c r="K28" s="12"/>
      <c r="L28" s="12"/>
      <c r="M28" s="12"/>
    </row>
    <row r="29" spans="1:23" s="11" customFormat="1" ht="15.75">
      <c r="A29" s="2"/>
      <c r="B29" s="60">
        <v>3.03</v>
      </c>
      <c r="C29" s="36" t="s">
        <v>54</v>
      </c>
      <c r="D29" s="63"/>
      <c r="E29" s="18"/>
      <c r="F29" s="65"/>
      <c r="G29" s="93"/>
      <c r="H29" s="6"/>
      <c r="I29" s="8"/>
      <c r="J29" s="1"/>
      <c r="K29" s="1"/>
    </row>
    <row r="30" spans="1:23" ht="28.5">
      <c r="B30" s="13" t="s">
        <v>189</v>
      </c>
      <c r="C30" s="10" t="s">
        <v>187</v>
      </c>
      <c r="D30" s="14">
        <v>162.87</v>
      </c>
      <c r="E30" s="15" t="s">
        <v>26</v>
      </c>
      <c r="F30" s="16"/>
      <c r="G30" s="90"/>
      <c r="H30" s="4"/>
      <c r="I30" s="9"/>
    </row>
    <row r="31" spans="1:23" ht="28.5">
      <c r="B31" s="13" t="s">
        <v>190</v>
      </c>
      <c r="C31" s="10" t="s">
        <v>188</v>
      </c>
      <c r="D31" s="14">
        <v>188.27</v>
      </c>
      <c r="E31" s="15" t="s">
        <v>26</v>
      </c>
      <c r="F31" s="16"/>
      <c r="G31" s="90"/>
      <c r="H31" s="4"/>
      <c r="I31" s="9"/>
    </row>
    <row r="32" spans="1:23">
      <c r="B32" s="13" t="s">
        <v>191</v>
      </c>
      <c r="C32" s="10" t="s">
        <v>203</v>
      </c>
      <c r="D32" s="14">
        <v>46.8</v>
      </c>
      <c r="E32" s="15" t="s">
        <v>133</v>
      </c>
      <c r="F32" s="16"/>
      <c r="G32" s="90"/>
      <c r="H32" s="4"/>
      <c r="I32" s="9"/>
      <c r="J32" s="11"/>
      <c r="K32" s="11"/>
    </row>
    <row r="33" spans="1:18">
      <c r="B33" s="13" t="s">
        <v>192</v>
      </c>
      <c r="C33" s="10" t="s">
        <v>204</v>
      </c>
      <c r="D33" s="14">
        <v>107.13</v>
      </c>
      <c r="E33" s="15" t="s">
        <v>133</v>
      </c>
      <c r="F33" s="16"/>
      <c r="G33" s="90"/>
      <c r="H33" s="4"/>
      <c r="I33" s="9"/>
    </row>
    <row r="34" spans="1:18">
      <c r="B34" s="13" t="s">
        <v>193</v>
      </c>
      <c r="C34" s="10" t="s">
        <v>205</v>
      </c>
      <c r="D34" s="14">
        <v>36.200000000000003</v>
      </c>
      <c r="E34" s="15" t="s">
        <v>133</v>
      </c>
      <c r="F34" s="16"/>
      <c r="G34" s="90"/>
      <c r="H34" s="4"/>
      <c r="I34" s="9"/>
      <c r="M34" s="11"/>
      <c r="N34" s="11"/>
      <c r="O34" s="11"/>
    </row>
    <row r="35" spans="1:18" ht="28.5">
      <c r="B35" s="13" t="s">
        <v>194</v>
      </c>
      <c r="C35" s="10" t="s">
        <v>206</v>
      </c>
      <c r="D35" s="14">
        <v>32.200000000000003</v>
      </c>
      <c r="E35" s="15" t="s">
        <v>133</v>
      </c>
      <c r="F35" s="16"/>
      <c r="G35" s="90"/>
      <c r="H35" s="4"/>
      <c r="I35" s="9"/>
      <c r="M35" s="11"/>
      <c r="N35" s="11"/>
      <c r="O35" s="11"/>
    </row>
    <row r="36" spans="1:18" ht="28.5">
      <c r="B36" s="13" t="s">
        <v>195</v>
      </c>
      <c r="C36" s="10" t="s">
        <v>207</v>
      </c>
      <c r="D36" s="14">
        <v>66.400000000000006</v>
      </c>
      <c r="E36" s="15" t="s">
        <v>133</v>
      </c>
      <c r="F36" s="16"/>
      <c r="G36" s="90"/>
      <c r="H36" s="4"/>
      <c r="I36" s="9"/>
      <c r="M36" s="11"/>
      <c r="N36" s="11"/>
      <c r="O36" s="11"/>
    </row>
    <row r="37" spans="1:18">
      <c r="B37" s="13" t="s">
        <v>195</v>
      </c>
      <c r="C37" s="10" t="s">
        <v>215</v>
      </c>
      <c r="D37" s="14">
        <v>157.91999999999999</v>
      </c>
      <c r="E37" s="15" t="s">
        <v>26</v>
      </c>
      <c r="F37" s="16"/>
      <c r="G37" s="90"/>
      <c r="H37" s="4"/>
      <c r="I37" s="9"/>
      <c r="M37" s="11"/>
      <c r="N37" s="11"/>
      <c r="O37" s="11"/>
    </row>
    <row r="38" spans="1:18" s="5" customFormat="1" ht="15.75">
      <c r="A38" s="109"/>
      <c r="B38" s="94">
        <v>4</v>
      </c>
      <c r="C38" s="95" t="s">
        <v>186</v>
      </c>
      <c r="D38" s="96"/>
      <c r="E38" s="97"/>
      <c r="F38" s="98"/>
      <c r="G38" s="101"/>
      <c r="H38" s="99"/>
      <c r="I38" s="100"/>
    </row>
    <row r="39" spans="1:18">
      <c r="B39" s="13">
        <v>4.01</v>
      </c>
      <c r="C39" s="10" t="s">
        <v>208</v>
      </c>
      <c r="D39" s="14">
        <v>351.14</v>
      </c>
      <c r="E39" s="15" t="s">
        <v>26</v>
      </c>
      <c r="F39" s="16"/>
      <c r="G39" s="90"/>
      <c r="H39" s="4"/>
      <c r="I39" s="9"/>
    </row>
    <row r="40" spans="1:18">
      <c r="B40" s="13">
        <v>4.0199999999999996</v>
      </c>
      <c r="C40" s="10" t="s">
        <v>209</v>
      </c>
      <c r="D40" s="14">
        <v>107.13</v>
      </c>
      <c r="E40" s="15" t="s">
        <v>133</v>
      </c>
      <c r="F40" s="16"/>
      <c r="G40" s="90"/>
      <c r="H40" s="4"/>
      <c r="I40" s="9"/>
    </row>
    <row r="41" spans="1:18">
      <c r="B41" s="13">
        <v>4.03</v>
      </c>
      <c r="C41" s="10" t="s">
        <v>211</v>
      </c>
      <c r="D41" s="14">
        <v>175.57</v>
      </c>
      <c r="E41" s="15" t="s">
        <v>10</v>
      </c>
      <c r="F41" s="16"/>
      <c r="G41" s="90"/>
      <c r="H41" s="4"/>
      <c r="I41" s="9"/>
    </row>
    <row r="42" spans="1:18">
      <c r="B42" s="13">
        <v>4.04</v>
      </c>
      <c r="C42" s="10" t="s">
        <v>210</v>
      </c>
      <c r="D42" s="14">
        <v>547.58000000000004</v>
      </c>
      <c r="E42" s="15" t="s">
        <v>10</v>
      </c>
      <c r="F42" s="16"/>
      <c r="G42" s="90"/>
      <c r="H42" s="4"/>
      <c r="I42" s="9"/>
    </row>
    <row r="43" spans="1:18">
      <c r="B43" s="13"/>
      <c r="C43" s="10"/>
      <c r="D43" s="14"/>
      <c r="E43" s="15"/>
      <c r="F43" s="16"/>
      <c r="G43" s="90"/>
      <c r="H43" s="4"/>
      <c r="I43" s="9"/>
    </row>
    <row r="44" spans="1:18" ht="15" thickBot="1">
      <c r="B44" s="13"/>
      <c r="C44" s="10"/>
      <c r="D44" s="14"/>
      <c r="E44" s="15"/>
      <c r="F44" s="16"/>
      <c r="G44" s="90">
        <f t="shared" ref="G44" si="0">ROUND(D44*F44,2)</f>
        <v>0</v>
      </c>
      <c r="H44" s="4"/>
      <c r="I44" s="9"/>
    </row>
    <row r="45" spans="1:18" s="106" customFormat="1" ht="21" thickBot="1">
      <c r="A45" s="2"/>
      <c r="B45" s="103"/>
      <c r="C45" s="104"/>
      <c r="D45" s="105"/>
      <c r="E45" s="110"/>
      <c r="F45" s="111"/>
      <c r="G45" s="112"/>
      <c r="H45" s="112" t="s">
        <v>217</v>
      </c>
      <c r="I45" s="113">
        <f>SUM(I5:I44)</f>
        <v>0</v>
      </c>
      <c r="J45" s="1"/>
      <c r="K45" s="1"/>
      <c r="L45" s="1"/>
      <c r="M45" s="1"/>
      <c r="N45" s="1"/>
      <c r="O45" s="1"/>
      <c r="P45" s="1"/>
      <c r="Q45" s="1"/>
      <c r="R45" s="1"/>
    </row>
    <row r="46" spans="1:18" ht="16.5" thickBot="1">
      <c r="E46" s="114"/>
      <c r="F46" s="115"/>
      <c r="G46" s="114"/>
      <c r="H46" s="112" t="s">
        <v>218</v>
      </c>
      <c r="I46" s="113">
        <f>ROUND(I45*0.13,2)</f>
        <v>0</v>
      </c>
    </row>
    <row r="47" spans="1:18" ht="16.5" thickBot="1">
      <c r="H47" s="112" t="s">
        <v>5</v>
      </c>
      <c r="I47" s="113">
        <f>SUM(I45:I46)</f>
        <v>0</v>
      </c>
    </row>
  </sheetData>
  <autoFilter ref="A4:R33" xr:uid="{00000000-0001-0000-0100-000000000000}"/>
  <mergeCells count="2">
    <mergeCell ref="B3:I3"/>
    <mergeCell ref="B1:I1"/>
  </mergeCells>
  <phoneticPr fontId="7" type="noConversion"/>
  <pageMargins left="0.23622047244094491" right="0.23622047244094491" top="0.74803149606299213" bottom="0.74803149606299213" header="0.31496062992125984" footer="0.31496062992125984"/>
  <pageSetup scale="45" orientation="portrait" horizontalDpi="4294967293" verticalDpi="200" r:id="rId1"/>
  <headerFooter>
    <oddFooter>&amp;C&amp;"Swis721 BT,Roman"Pag.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5"/>
  <sheetViews>
    <sheetView zoomScale="69" zoomScaleNormal="90" workbookViewId="0">
      <selection activeCell="D5" sqref="D5"/>
    </sheetView>
  </sheetViews>
  <sheetFormatPr baseColWidth="10" defaultColWidth="11.5703125" defaultRowHeight="16.5"/>
  <cols>
    <col min="1" max="1" width="11.5703125" style="35"/>
    <col min="2" max="2" width="20.5703125" style="35" customWidth="1"/>
    <col min="3" max="3" width="19.5703125" style="35" customWidth="1"/>
    <col min="4" max="4" width="17" style="35" customWidth="1"/>
    <col min="5" max="5" width="14.7109375" style="35" customWidth="1"/>
    <col min="6" max="6" width="15.140625" style="35" bestFit="1" customWidth="1"/>
    <col min="7" max="7" width="15" style="35" customWidth="1"/>
    <col min="8" max="9" width="18.42578125" style="35" customWidth="1"/>
    <col min="10" max="10" width="19.42578125" style="35" customWidth="1"/>
    <col min="11" max="11" width="19.28515625" style="35" customWidth="1"/>
    <col min="12" max="12" width="15.42578125" style="35" customWidth="1"/>
    <col min="13" max="16384" width="11.5703125" style="35"/>
  </cols>
  <sheetData>
    <row r="1" spans="1:12">
      <c r="A1" s="35">
        <v>1</v>
      </c>
    </row>
    <row r="2" spans="1:12">
      <c r="B2" s="128" t="s">
        <v>12</v>
      </c>
      <c r="C2" s="129"/>
      <c r="D2" s="129"/>
      <c r="E2" s="129"/>
      <c r="F2" s="129"/>
      <c r="G2" s="129"/>
      <c r="H2" s="129"/>
      <c r="I2" s="130"/>
    </row>
    <row r="3" spans="1:12">
      <c r="B3" s="35" t="s">
        <v>13</v>
      </c>
      <c r="C3" s="73" t="s">
        <v>52</v>
      </c>
      <c r="D3" s="70"/>
      <c r="E3" s="70"/>
      <c r="F3" s="70"/>
      <c r="G3" s="70"/>
      <c r="H3" s="68"/>
      <c r="I3" s="74"/>
    </row>
    <row r="4" spans="1:12">
      <c r="B4" s="35" t="s">
        <v>29</v>
      </c>
      <c r="C4" s="73" t="s">
        <v>9</v>
      </c>
      <c r="D4" s="70"/>
      <c r="E4" s="70"/>
      <c r="F4" s="70"/>
      <c r="G4" s="70"/>
      <c r="H4" s="68"/>
      <c r="I4" s="74"/>
    </row>
    <row r="5" spans="1:12">
      <c r="B5" s="35" t="s">
        <v>30</v>
      </c>
      <c r="C5" s="75"/>
      <c r="D5" s="70"/>
      <c r="E5" s="70"/>
      <c r="F5" s="70"/>
      <c r="G5" s="70"/>
      <c r="H5" s="68"/>
      <c r="I5" s="74"/>
    </row>
    <row r="6" spans="1:12">
      <c r="B6" s="35" t="s">
        <v>0</v>
      </c>
      <c r="C6" s="75"/>
      <c r="D6" s="70"/>
      <c r="E6" s="70"/>
      <c r="F6" s="70"/>
      <c r="H6" s="75"/>
      <c r="I6" s="74"/>
    </row>
    <row r="8" spans="1:12">
      <c r="B8" s="76" t="s">
        <v>32</v>
      </c>
      <c r="C8" s="77"/>
      <c r="D8" s="77"/>
      <c r="E8" s="77"/>
      <c r="F8" s="77"/>
      <c r="G8" s="77"/>
      <c r="H8" s="76"/>
      <c r="I8" s="77"/>
    </row>
    <row r="9" spans="1:12">
      <c r="B9" s="78"/>
      <c r="C9" s="79"/>
      <c r="D9" s="79"/>
      <c r="E9" s="79"/>
      <c r="F9" s="79"/>
      <c r="G9" s="79"/>
      <c r="H9" s="78"/>
      <c r="I9" s="79"/>
      <c r="J9" s="78"/>
      <c r="K9" s="78"/>
    </row>
    <row r="10" spans="1:12">
      <c r="C10" s="70"/>
      <c r="D10" s="70"/>
      <c r="E10" s="70"/>
      <c r="F10" s="70"/>
      <c r="G10" s="70"/>
      <c r="H10" s="68"/>
      <c r="I10" s="74"/>
    </row>
    <row r="11" spans="1:12">
      <c r="B11" s="131" t="s">
        <v>65</v>
      </c>
      <c r="C11" s="132"/>
      <c r="D11" s="132"/>
      <c r="E11" s="132"/>
      <c r="F11" s="132"/>
      <c r="G11" s="133"/>
      <c r="H11" s="68"/>
      <c r="I11" s="68"/>
      <c r="J11" s="68"/>
      <c r="K11" s="68"/>
      <c r="L11" s="68"/>
    </row>
    <row r="49" spans="2:9">
      <c r="B49" s="124" t="s">
        <v>66</v>
      </c>
      <c r="C49" s="124"/>
      <c r="D49" s="124"/>
      <c r="E49" s="124"/>
      <c r="F49" s="124"/>
      <c r="G49" s="124"/>
      <c r="H49" s="124"/>
      <c r="I49" s="124"/>
    </row>
    <row r="50" spans="2:9">
      <c r="B50" s="124"/>
      <c r="C50" s="124"/>
      <c r="D50" s="124"/>
      <c r="E50" s="124"/>
      <c r="F50" s="124"/>
      <c r="G50" s="124"/>
      <c r="H50" s="124"/>
      <c r="I50" s="124"/>
    </row>
    <row r="51" spans="2:9">
      <c r="B51" s="125"/>
      <c r="C51" s="125"/>
      <c r="D51" s="125"/>
      <c r="E51" s="125"/>
      <c r="F51" s="125"/>
      <c r="G51" s="125"/>
      <c r="H51" s="125"/>
      <c r="I51" s="125"/>
    </row>
    <row r="52" spans="2:9">
      <c r="B52" s="125"/>
      <c r="C52" s="125"/>
      <c r="D52" s="125"/>
      <c r="E52" s="125"/>
      <c r="F52" s="125"/>
      <c r="G52" s="125"/>
      <c r="H52" s="125"/>
      <c r="I52" s="125"/>
    </row>
    <row r="53" spans="2:9">
      <c r="B53" s="125"/>
      <c r="C53" s="125"/>
      <c r="D53" s="125"/>
      <c r="E53" s="125"/>
      <c r="F53" s="125"/>
      <c r="G53" s="125"/>
      <c r="H53" s="125"/>
      <c r="I53" s="125"/>
    </row>
    <row r="54" spans="2:9">
      <c r="B54" s="125"/>
      <c r="C54" s="125"/>
      <c r="D54" s="125"/>
      <c r="E54" s="125"/>
      <c r="F54" s="125"/>
      <c r="G54" s="125"/>
      <c r="H54" s="125"/>
      <c r="I54" s="125"/>
    </row>
    <row r="55" spans="2:9">
      <c r="B55" s="125"/>
      <c r="C55" s="125"/>
      <c r="D55" s="125"/>
      <c r="E55" s="125"/>
      <c r="F55" s="125"/>
      <c r="G55" s="125"/>
      <c r="H55" s="125"/>
      <c r="I55" s="125"/>
    </row>
    <row r="56" spans="2:9">
      <c r="B56" s="125"/>
      <c r="C56" s="125"/>
      <c r="D56" s="125"/>
      <c r="E56" s="125"/>
      <c r="F56" s="125"/>
      <c r="G56" s="125"/>
      <c r="H56" s="125"/>
      <c r="I56" s="125"/>
    </row>
    <row r="57" spans="2:9">
      <c r="B57" s="125"/>
      <c r="C57" s="125"/>
      <c r="D57" s="125"/>
      <c r="E57" s="125"/>
      <c r="F57" s="125"/>
      <c r="G57" s="125"/>
      <c r="H57" s="125"/>
      <c r="I57" s="125"/>
    </row>
    <row r="58" spans="2:9">
      <c r="B58" s="125"/>
      <c r="C58" s="125"/>
      <c r="D58" s="125"/>
      <c r="E58" s="125"/>
      <c r="F58" s="125"/>
      <c r="G58" s="125"/>
      <c r="H58" s="125"/>
      <c r="I58" s="125"/>
    </row>
    <row r="59" spans="2:9">
      <c r="B59" s="125"/>
      <c r="C59" s="125"/>
      <c r="D59" s="125"/>
      <c r="E59" s="125"/>
      <c r="F59" s="125"/>
      <c r="G59" s="125"/>
      <c r="H59" s="125"/>
      <c r="I59" s="125"/>
    </row>
    <row r="60" spans="2:9">
      <c r="B60" s="125"/>
      <c r="C60" s="125"/>
      <c r="D60" s="125"/>
      <c r="E60" s="125"/>
      <c r="F60" s="125"/>
      <c r="G60" s="125"/>
      <c r="H60" s="125"/>
      <c r="I60" s="125"/>
    </row>
    <row r="61" spans="2:9">
      <c r="B61" s="125"/>
      <c r="C61" s="125"/>
      <c r="D61" s="125"/>
      <c r="E61" s="125"/>
      <c r="F61" s="125"/>
      <c r="G61" s="125"/>
      <c r="H61" s="125"/>
      <c r="I61" s="125"/>
    </row>
    <row r="62" spans="2:9">
      <c r="B62" s="125"/>
      <c r="C62" s="125"/>
      <c r="D62" s="125"/>
      <c r="E62" s="125"/>
      <c r="F62" s="125"/>
      <c r="G62" s="125"/>
      <c r="H62" s="125"/>
      <c r="I62" s="125"/>
    </row>
    <row r="63" spans="2:9">
      <c r="B63" s="125"/>
      <c r="C63" s="125"/>
      <c r="D63" s="125"/>
      <c r="E63" s="125"/>
      <c r="F63" s="125"/>
      <c r="G63" s="125"/>
      <c r="H63" s="125"/>
      <c r="I63" s="125"/>
    </row>
    <row r="64" spans="2:9">
      <c r="B64" s="125"/>
      <c r="C64" s="125"/>
      <c r="D64" s="125"/>
      <c r="E64" s="125"/>
      <c r="F64" s="125"/>
      <c r="G64" s="125"/>
      <c r="H64" s="125"/>
      <c r="I64" s="125"/>
    </row>
    <row r="65" spans="2:17">
      <c r="B65" s="125"/>
      <c r="C65" s="125"/>
      <c r="D65" s="125"/>
      <c r="E65" s="125"/>
      <c r="F65" s="125"/>
      <c r="G65" s="125"/>
      <c r="H65" s="125"/>
      <c r="I65" s="125"/>
    </row>
    <row r="66" spans="2:17">
      <c r="B66" s="125"/>
      <c r="C66" s="125"/>
      <c r="D66" s="125"/>
      <c r="E66" s="125"/>
      <c r="F66" s="125"/>
      <c r="G66" s="125"/>
      <c r="H66" s="125"/>
      <c r="I66" s="125"/>
    </row>
    <row r="71" spans="2:17">
      <c r="B71" s="124" t="s">
        <v>67</v>
      </c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</row>
    <row r="72" spans="2:17"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</row>
    <row r="73" spans="2:17"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</row>
    <row r="74" spans="2:17"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</row>
    <row r="75" spans="2:17"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</row>
    <row r="76" spans="2:17"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</row>
    <row r="77" spans="2:17"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</row>
    <row r="78" spans="2:17"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</row>
    <row r="79" spans="2:17"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</row>
    <row r="80" spans="2:17"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</row>
    <row r="81" spans="2:17"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</row>
    <row r="82" spans="2:17"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</row>
    <row r="83" spans="2:17"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</row>
    <row r="84" spans="2:17"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</row>
    <row r="85" spans="2:17"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</row>
    <row r="86" spans="2:17"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</row>
    <row r="87" spans="2:17"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</row>
    <row r="92" spans="2:17" ht="13.9" customHeight="1"/>
    <row r="93" spans="2:17" ht="13.9" customHeight="1">
      <c r="B93" s="124" t="s">
        <v>68</v>
      </c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</row>
    <row r="94" spans="2:17"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</row>
    <row r="95" spans="2:17"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</row>
    <row r="96" spans="2:17"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</row>
    <row r="97" spans="2:19"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</row>
    <row r="98" spans="2:19"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</row>
    <row r="99" spans="2:19"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</row>
    <row r="100" spans="2:19"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</row>
    <row r="101" spans="2:19"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</row>
    <row r="102" spans="2:19"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</row>
    <row r="103" spans="2:19"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</row>
    <row r="104" spans="2:19"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</row>
    <row r="105" spans="2:19">
      <c r="B105" s="125"/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</row>
    <row r="106" spans="2:19"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</row>
    <row r="107" spans="2:19"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</row>
    <row r="108" spans="2:19"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S108" s="35">
        <f>275-275.35</f>
        <v>-0.35000000000002274</v>
      </c>
    </row>
    <row r="109" spans="2:19"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</row>
    <row r="110" spans="2:19"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</row>
    <row r="111" spans="2:19"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</row>
    <row r="112" spans="2:19"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</row>
    <row r="113" spans="2:17"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</row>
    <row r="116" spans="2:17">
      <c r="B116" s="124" t="s">
        <v>69</v>
      </c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</row>
    <row r="117" spans="2:17"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</row>
    <row r="118" spans="2:17"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</row>
    <row r="119" spans="2:17"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</row>
    <row r="120" spans="2:17"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</row>
    <row r="121" spans="2:17"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</row>
    <row r="122" spans="2:17">
      <c r="B122" s="125"/>
      <c r="C122" s="125"/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125"/>
      <c r="O122" s="125"/>
      <c r="P122" s="125"/>
      <c r="Q122" s="125"/>
    </row>
    <row r="123" spans="2:17"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</row>
    <row r="124" spans="2:17"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</row>
    <row r="125" spans="2:17"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</row>
    <row r="126" spans="2:17"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</row>
    <row r="127" spans="2:17"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</row>
    <row r="128" spans="2:17"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</row>
    <row r="129" spans="2:17"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</row>
    <row r="130" spans="2:17"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</row>
    <row r="131" spans="2:17"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</row>
    <row r="132" spans="2:17"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</row>
    <row r="133" spans="2:17">
      <c r="B133" s="125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</row>
    <row r="134" spans="2:17"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</row>
    <row r="135" spans="2:17"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</row>
    <row r="136" spans="2:17"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</row>
    <row r="137" spans="2:17"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</row>
    <row r="138" spans="2:17"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</row>
    <row r="139" spans="2:17"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</row>
    <row r="141" spans="2:17" ht="17.25" thickBot="1">
      <c r="B141" s="28" t="s">
        <v>70</v>
      </c>
      <c r="C141" s="28" t="s">
        <v>73</v>
      </c>
      <c r="E141" s="126" t="s">
        <v>85</v>
      </c>
      <c r="F141" s="126"/>
      <c r="G141" s="126"/>
      <c r="H141" s="126"/>
      <c r="I141" s="126"/>
      <c r="J141" s="126"/>
      <c r="K141" s="127"/>
    </row>
    <row r="142" spans="2:17" s="70" customFormat="1">
      <c r="B142" s="28" t="s">
        <v>71</v>
      </c>
      <c r="C142" s="28">
        <f>2.8*97.7</f>
        <v>273.56</v>
      </c>
      <c r="E142" s="29" t="s">
        <v>70</v>
      </c>
      <c r="F142" s="29" t="s">
        <v>79</v>
      </c>
      <c r="G142" s="29" t="s">
        <v>74</v>
      </c>
      <c r="H142" s="29" t="s">
        <v>75</v>
      </c>
      <c r="I142" s="29" t="s">
        <v>76</v>
      </c>
      <c r="J142" s="80" t="s">
        <v>78</v>
      </c>
      <c r="K142" s="81" t="s">
        <v>72</v>
      </c>
    </row>
    <row r="143" spans="2:17">
      <c r="B143" s="28" t="s">
        <v>61</v>
      </c>
      <c r="C143" s="28">
        <v>4343.82</v>
      </c>
      <c r="E143" s="28" t="s">
        <v>71</v>
      </c>
      <c r="F143" s="28">
        <f>C142</f>
        <v>273.56</v>
      </c>
      <c r="G143" s="28">
        <v>0.7</v>
      </c>
      <c r="H143" s="28">
        <v>0.35</v>
      </c>
      <c r="I143" s="28">
        <v>0</v>
      </c>
      <c r="J143" s="71">
        <f>SUM(G143:I143)/3</f>
        <v>0.34999999999999992</v>
      </c>
      <c r="K143" s="82">
        <f>F143*J143</f>
        <v>95.745999999999981</v>
      </c>
    </row>
    <row r="144" spans="2:17" ht="17.25" thickBot="1">
      <c r="B144" s="28" t="s">
        <v>62</v>
      </c>
      <c r="C144" s="28">
        <f>C143</f>
        <v>4343.82</v>
      </c>
      <c r="D144" s="70"/>
      <c r="E144" s="28" t="s">
        <v>64</v>
      </c>
      <c r="F144" s="28">
        <f>C146</f>
        <v>2765.4</v>
      </c>
      <c r="G144" s="28">
        <f>275-274.759</f>
        <v>0.24099999999998545</v>
      </c>
      <c r="H144" s="28">
        <f>275-274.7</f>
        <v>0.30000000000001137</v>
      </c>
      <c r="I144" s="28">
        <f>275-274.713</f>
        <v>0.28699999999997772</v>
      </c>
      <c r="J144" s="83">
        <f>SUM(G144:I144)/3</f>
        <v>0.27599999999999153</v>
      </c>
      <c r="K144" s="82">
        <f>F144*J144</f>
        <v>763.25039999997659</v>
      </c>
    </row>
    <row r="145" spans="2:12" ht="17.25" thickBot="1">
      <c r="B145" s="28" t="s">
        <v>63</v>
      </c>
      <c r="C145" s="28">
        <f>C144</f>
        <v>4343.82</v>
      </c>
      <c r="D145" s="70"/>
      <c r="E145" s="70"/>
      <c r="F145" s="70"/>
      <c r="H145" s="70"/>
      <c r="I145" s="70"/>
      <c r="J145" s="84" t="s">
        <v>5</v>
      </c>
      <c r="K145" s="87">
        <f>SUM(K143:K144)</f>
        <v>858.99639999997657</v>
      </c>
    </row>
    <row r="146" spans="2:12">
      <c r="B146" s="28" t="s">
        <v>64</v>
      </c>
      <c r="C146" s="28">
        <v>2765.4</v>
      </c>
      <c r="D146" s="70"/>
      <c r="E146" s="70"/>
      <c r="F146" s="70"/>
      <c r="H146" s="70"/>
      <c r="I146" s="70"/>
      <c r="J146" s="70"/>
      <c r="K146" s="70"/>
      <c r="L146" s="70"/>
    </row>
    <row r="147" spans="2:12">
      <c r="B147" s="70"/>
      <c r="C147" s="28">
        <f>SUM(C142:C146)</f>
        <v>16070.42</v>
      </c>
      <c r="D147" s="70"/>
      <c r="E147" s="70"/>
      <c r="F147" s="70"/>
      <c r="H147" s="70"/>
      <c r="I147" s="70"/>
      <c r="J147" s="70"/>
      <c r="K147" s="70"/>
      <c r="L147" s="70"/>
    </row>
    <row r="148" spans="2:12">
      <c r="B148" s="70"/>
      <c r="C148" s="70"/>
      <c r="D148" s="70"/>
      <c r="E148" s="70"/>
      <c r="F148" s="70"/>
      <c r="H148" s="70"/>
      <c r="I148" s="70"/>
      <c r="J148" s="70"/>
      <c r="K148" s="70"/>
      <c r="L148" s="70"/>
    </row>
    <row r="149" spans="2:12">
      <c r="B149" s="70"/>
      <c r="C149" s="70"/>
      <c r="D149" s="70"/>
      <c r="E149" s="70"/>
      <c r="F149" s="70"/>
      <c r="H149" s="70"/>
      <c r="I149" s="70"/>
      <c r="J149" s="70"/>
      <c r="K149" s="70"/>
      <c r="L149" s="70"/>
    </row>
    <row r="150" spans="2:12" ht="17.25" thickBot="1">
      <c r="D150" s="70"/>
      <c r="E150" s="126" t="s">
        <v>84</v>
      </c>
      <c r="F150" s="126"/>
      <c r="G150" s="126"/>
      <c r="H150" s="127"/>
      <c r="I150" s="70"/>
      <c r="J150" s="70"/>
      <c r="L150" s="70"/>
    </row>
    <row r="151" spans="2:12">
      <c r="B151" s="70"/>
      <c r="C151" s="70"/>
      <c r="D151" s="70"/>
      <c r="E151" s="29" t="s">
        <v>70</v>
      </c>
      <c r="F151" s="29" t="s">
        <v>81</v>
      </c>
      <c r="G151" s="80" t="s">
        <v>82</v>
      </c>
      <c r="H151" s="81" t="s">
        <v>83</v>
      </c>
      <c r="I151" s="70"/>
      <c r="J151" s="70"/>
      <c r="K151" s="70"/>
      <c r="L151" s="70"/>
    </row>
    <row r="152" spans="2:12">
      <c r="B152" s="70"/>
      <c r="C152" s="70"/>
      <c r="D152" s="70"/>
      <c r="E152" s="28" t="s">
        <v>64</v>
      </c>
      <c r="F152" s="28">
        <f>2765.4</f>
        <v>2765.4</v>
      </c>
      <c r="G152" s="71">
        <v>0.2</v>
      </c>
      <c r="H152" s="82">
        <f>F152*G152</f>
        <v>553.08000000000004</v>
      </c>
    </row>
    <row r="153" spans="2:12" ht="17.25" thickBot="1">
      <c r="B153" s="70"/>
      <c r="C153" s="70"/>
      <c r="D153" s="70"/>
      <c r="E153" s="28" t="s">
        <v>80</v>
      </c>
      <c r="F153" s="28">
        <v>13305.03</v>
      </c>
      <c r="G153" s="83">
        <v>0.2</v>
      </c>
      <c r="H153" s="85">
        <f>F153*G153</f>
        <v>2661.0060000000003</v>
      </c>
    </row>
    <row r="154" spans="2:12" ht="17.25" thickBot="1">
      <c r="B154" s="70"/>
      <c r="C154" s="70"/>
      <c r="D154" s="70"/>
      <c r="E154" s="70"/>
      <c r="G154" s="86" t="s">
        <v>5</v>
      </c>
      <c r="H154" s="84">
        <f>SUM(H152:H153)</f>
        <v>3214.0860000000002</v>
      </c>
    </row>
    <row r="155" spans="2:12" ht="17.25" thickBot="1">
      <c r="B155" s="70"/>
      <c r="C155" s="70"/>
      <c r="D155" s="70"/>
      <c r="E155" s="70"/>
      <c r="F155" s="70"/>
      <c r="G155" s="84" t="s">
        <v>86</v>
      </c>
      <c r="H155" s="87">
        <f>ROUND(H154-K145,1)</f>
        <v>2355.1</v>
      </c>
    </row>
    <row r="156" spans="2:12">
      <c r="B156" s="70"/>
      <c r="C156" s="70"/>
      <c r="D156" s="70"/>
      <c r="E156" s="70"/>
      <c r="F156" s="70"/>
    </row>
    <row r="157" spans="2:12">
      <c r="B157" s="70"/>
      <c r="C157" s="70"/>
      <c r="D157" s="70"/>
      <c r="E157" s="70"/>
      <c r="F157" s="70"/>
    </row>
    <row r="158" spans="2:12">
      <c r="B158" s="70"/>
      <c r="C158" s="70"/>
      <c r="D158" s="70"/>
      <c r="E158" s="70"/>
      <c r="F158" s="70"/>
    </row>
    <row r="159" spans="2:12">
      <c r="B159" s="70"/>
    </row>
    <row r="160" spans="2:12">
      <c r="E160" s="126" t="s">
        <v>87</v>
      </c>
      <c r="F160" s="126"/>
      <c r="G160" s="126"/>
      <c r="H160" s="126"/>
      <c r="I160" s="126"/>
      <c r="J160" s="126"/>
      <c r="K160" s="126"/>
      <c r="L160" s="126"/>
    </row>
    <row r="161" spans="5:12">
      <c r="E161" s="29" t="s">
        <v>70</v>
      </c>
      <c r="F161" s="29" t="s">
        <v>79</v>
      </c>
      <c r="G161" s="29" t="s">
        <v>74</v>
      </c>
      <c r="H161" s="29" t="s">
        <v>75</v>
      </c>
      <c r="I161" s="29" t="s">
        <v>76</v>
      </c>
      <c r="J161" s="29" t="s">
        <v>77</v>
      </c>
      <c r="K161" s="29" t="s">
        <v>78</v>
      </c>
      <c r="L161" s="29" t="s">
        <v>72</v>
      </c>
    </row>
    <row r="162" spans="5:12">
      <c r="E162" s="28" t="s">
        <v>61</v>
      </c>
      <c r="F162" s="28">
        <f>C143</f>
        <v>4343.82</v>
      </c>
      <c r="G162" s="28">
        <f>275-274.91</f>
        <v>8.9999999999974989E-2</v>
      </c>
      <c r="H162" s="28">
        <f>275-274.439</f>
        <v>0.56099999999997863</v>
      </c>
      <c r="I162" s="28">
        <f>275-274.11</f>
        <v>0.88999999999998636</v>
      </c>
      <c r="J162" s="28">
        <v>0</v>
      </c>
      <c r="K162" s="28">
        <f>SUM(G162:I162)/3</f>
        <v>0.51366666666664662</v>
      </c>
      <c r="L162" s="28">
        <f>F162*K162</f>
        <v>2231.2755399999128</v>
      </c>
    </row>
    <row r="163" spans="5:12">
      <c r="E163" s="28" t="s">
        <v>62</v>
      </c>
      <c r="F163" s="28">
        <f t="shared" ref="F163:F164" si="0">C144</f>
        <v>4343.82</v>
      </c>
      <c r="G163" s="28">
        <f>275-273.714</f>
        <v>1.2860000000000014</v>
      </c>
      <c r="H163" s="28">
        <f>275-273.309</f>
        <v>1.6909999999999741</v>
      </c>
      <c r="I163" s="28">
        <f>275-272.809</f>
        <v>2.1909999999999741</v>
      </c>
      <c r="J163" s="28">
        <f>275-272.299</f>
        <v>2.7010000000000218</v>
      </c>
      <c r="K163" s="28">
        <f>SUM(G163:J163)/4</f>
        <v>1.9672499999999928</v>
      </c>
      <c r="L163" s="28">
        <f>F163*K163</f>
        <v>8545.3798949999691</v>
      </c>
    </row>
    <row r="164" spans="5:12">
      <c r="E164" s="28" t="s">
        <v>63</v>
      </c>
      <c r="F164" s="28">
        <f t="shared" si="0"/>
        <v>4343.82</v>
      </c>
      <c r="G164" s="28">
        <f>275-272.025</f>
        <v>2.9750000000000227</v>
      </c>
      <c r="H164" s="28">
        <f>275-271.734</f>
        <v>3.2660000000000196</v>
      </c>
      <c r="I164" s="28">
        <f>275-271.458</f>
        <v>3.5419999999999732</v>
      </c>
      <c r="J164" s="28">
        <f>275-271.33</f>
        <v>3.6700000000000159</v>
      </c>
      <c r="K164" s="28">
        <f>SUM(G164:J164)/4</f>
        <v>3.3632500000000078</v>
      </c>
      <c r="L164" s="28">
        <f>F164*K164</f>
        <v>14609.352615000033</v>
      </c>
    </row>
    <row r="165" spans="5:12">
      <c r="E165" s="70"/>
      <c r="F165" s="70"/>
      <c r="H165" s="70"/>
      <c r="I165" s="70"/>
      <c r="K165" s="72" t="s">
        <v>5</v>
      </c>
      <c r="L165" s="72">
        <f>ROUND(SUM(L162:L164),1)</f>
        <v>25386</v>
      </c>
    </row>
    <row r="169" spans="5:12">
      <c r="E169" s="28" t="s">
        <v>88</v>
      </c>
      <c r="F169" s="28" t="s">
        <v>89</v>
      </c>
      <c r="G169" s="28" t="s">
        <v>90</v>
      </c>
      <c r="H169" s="28" t="s">
        <v>91</v>
      </c>
      <c r="I169" s="28" t="s">
        <v>1</v>
      </c>
    </row>
    <row r="170" spans="5:12">
      <c r="E170" s="47" t="s">
        <v>92</v>
      </c>
      <c r="F170" s="47" t="s">
        <v>121</v>
      </c>
      <c r="G170" s="47">
        <v>0.6</v>
      </c>
      <c r="H170" s="47">
        <v>7</v>
      </c>
      <c r="I170" s="47">
        <v>1</v>
      </c>
    </row>
    <row r="171" spans="5:12">
      <c r="E171" s="47" t="s">
        <v>93</v>
      </c>
      <c r="F171" s="47" t="s">
        <v>122</v>
      </c>
      <c r="G171" s="47">
        <v>0.4</v>
      </c>
      <c r="H171" s="47">
        <v>8</v>
      </c>
      <c r="I171" s="47">
        <v>1</v>
      </c>
    </row>
    <row r="172" spans="5:12">
      <c r="E172" s="47" t="s">
        <v>94</v>
      </c>
      <c r="F172" s="47" t="s">
        <v>123</v>
      </c>
      <c r="G172" s="47">
        <v>0.2</v>
      </c>
      <c r="H172" s="47">
        <v>3.5</v>
      </c>
      <c r="I172" s="47">
        <v>1</v>
      </c>
    </row>
    <row r="173" spans="5:12">
      <c r="E173" s="88" t="s">
        <v>95</v>
      </c>
      <c r="F173" s="88" t="s">
        <v>124</v>
      </c>
      <c r="G173" s="88">
        <v>3</v>
      </c>
      <c r="H173" s="88">
        <v>6</v>
      </c>
      <c r="I173" s="88">
        <v>1</v>
      </c>
    </row>
    <row r="174" spans="5:12">
      <c r="E174" s="47" t="s">
        <v>96</v>
      </c>
      <c r="F174" s="47" t="s">
        <v>123</v>
      </c>
      <c r="G174" s="47">
        <v>0.2</v>
      </c>
      <c r="H174" s="47">
        <v>3</v>
      </c>
      <c r="I174" s="47">
        <v>1</v>
      </c>
    </row>
    <row r="175" spans="5:12">
      <c r="E175" s="47" t="s">
        <v>97</v>
      </c>
      <c r="F175" s="47" t="s">
        <v>124</v>
      </c>
      <c r="G175" s="47">
        <v>0.5</v>
      </c>
      <c r="H175" s="47">
        <v>6</v>
      </c>
      <c r="I175" s="47">
        <v>1</v>
      </c>
    </row>
    <row r="176" spans="5:12">
      <c r="E176" s="47" t="s">
        <v>98</v>
      </c>
      <c r="F176" s="47" t="s">
        <v>124</v>
      </c>
      <c r="G176" s="47">
        <v>0.5</v>
      </c>
      <c r="H176" s="47">
        <v>6</v>
      </c>
      <c r="I176" s="47">
        <v>1</v>
      </c>
    </row>
    <row r="177" spans="5:9">
      <c r="E177" s="47" t="s">
        <v>99</v>
      </c>
      <c r="F177" s="47" t="s">
        <v>125</v>
      </c>
      <c r="G177" s="47">
        <v>0.3</v>
      </c>
      <c r="H177" s="47">
        <v>9</v>
      </c>
      <c r="I177" s="47">
        <v>1</v>
      </c>
    </row>
    <row r="178" spans="5:9">
      <c r="E178" s="47" t="s">
        <v>100</v>
      </c>
      <c r="F178" s="47" t="s">
        <v>124</v>
      </c>
      <c r="G178" s="47">
        <v>0.6</v>
      </c>
      <c r="H178" s="47">
        <v>8</v>
      </c>
      <c r="I178" s="47">
        <v>1</v>
      </c>
    </row>
    <row r="179" spans="5:9">
      <c r="E179" s="47" t="s">
        <v>101</v>
      </c>
      <c r="F179" s="47" t="s">
        <v>124</v>
      </c>
      <c r="G179" s="47">
        <v>0.5</v>
      </c>
      <c r="H179" s="47">
        <v>5</v>
      </c>
      <c r="I179" s="47">
        <v>1</v>
      </c>
    </row>
    <row r="180" spans="5:9">
      <c r="E180" s="47" t="s">
        <v>102</v>
      </c>
      <c r="F180" s="47" t="s">
        <v>124</v>
      </c>
      <c r="G180" s="47">
        <v>0.3</v>
      </c>
      <c r="H180" s="47">
        <v>2.5</v>
      </c>
      <c r="I180" s="47">
        <v>1</v>
      </c>
    </row>
    <row r="181" spans="5:9">
      <c r="E181" s="47" t="s">
        <v>103</v>
      </c>
      <c r="F181" s="47" t="s">
        <v>126</v>
      </c>
      <c r="G181" s="47">
        <v>0.45</v>
      </c>
      <c r="H181" s="47">
        <v>6</v>
      </c>
      <c r="I181" s="47">
        <v>1</v>
      </c>
    </row>
    <row r="182" spans="5:9">
      <c r="E182" s="47" t="s">
        <v>104</v>
      </c>
      <c r="F182" s="47" t="s">
        <v>127</v>
      </c>
      <c r="G182" s="47">
        <v>0.2</v>
      </c>
      <c r="H182" s="47">
        <v>5</v>
      </c>
      <c r="I182" s="47">
        <v>1</v>
      </c>
    </row>
    <row r="183" spans="5:9">
      <c r="E183" s="47" t="s">
        <v>105</v>
      </c>
      <c r="F183" s="47" t="s">
        <v>124</v>
      </c>
      <c r="G183" s="47">
        <v>0.4</v>
      </c>
      <c r="H183" s="47">
        <v>7</v>
      </c>
      <c r="I183" s="47">
        <v>1</v>
      </c>
    </row>
    <row r="184" spans="5:9">
      <c r="E184" s="47" t="s">
        <v>106</v>
      </c>
      <c r="F184" s="47" t="s">
        <v>124</v>
      </c>
      <c r="G184" s="47">
        <v>0.2</v>
      </c>
      <c r="H184" s="47">
        <v>6</v>
      </c>
      <c r="I184" s="47">
        <v>1</v>
      </c>
    </row>
    <row r="185" spans="5:9">
      <c r="E185" s="47" t="s">
        <v>107</v>
      </c>
      <c r="F185" s="47" t="s">
        <v>128</v>
      </c>
      <c r="G185" s="47">
        <v>0.2</v>
      </c>
      <c r="H185" s="47">
        <v>6</v>
      </c>
      <c r="I185" s="47">
        <v>1</v>
      </c>
    </row>
    <row r="186" spans="5:9">
      <c r="E186" s="47" t="s">
        <v>108</v>
      </c>
      <c r="F186" s="47" t="s">
        <v>129</v>
      </c>
      <c r="G186" s="47">
        <v>0.25</v>
      </c>
      <c r="H186" s="47">
        <v>3</v>
      </c>
      <c r="I186" s="47">
        <v>1</v>
      </c>
    </row>
    <row r="187" spans="5:9">
      <c r="E187" s="88" t="s">
        <v>109</v>
      </c>
      <c r="F187" s="88" t="s">
        <v>124</v>
      </c>
      <c r="G187" s="88">
        <v>0.4</v>
      </c>
      <c r="H187" s="88">
        <v>10</v>
      </c>
      <c r="I187" s="88">
        <v>1</v>
      </c>
    </row>
    <row r="188" spans="5:9">
      <c r="E188" s="47" t="s">
        <v>110</v>
      </c>
      <c r="F188" s="47" t="s">
        <v>123</v>
      </c>
      <c r="G188" s="47">
        <v>0.4</v>
      </c>
      <c r="H188" s="47">
        <v>7</v>
      </c>
      <c r="I188" s="47">
        <v>1</v>
      </c>
    </row>
    <row r="189" spans="5:9">
      <c r="E189" s="47" t="s">
        <v>111</v>
      </c>
      <c r="F189" s="47" t="s">
        <v>124</v>
      </c>
      <c r="G189" s="47">
        <v>0.35</v>
      </c>
      <c r="H189" s="47">
        <v>6</v>
      </c>
      <c r="I189" s="47">
        <v>1</v>
      </c>
    </row>
    <row r="190" spans="5:9">
      <c r="E190" s="88" t="s">
        <v>112</v>
      </c>
      <c r="F190" s="88" t="s">
        <v>124</v>
      </c>
      <c r="G190" s="88">
        <v>3.5</v>
      </c>
      <c r="H190" s="88">
        <v>5</v>
      </c>
      <c r="I190" s="88">
        <v>1</v>
      </c>
    </row>
    <row r="191" spans="5:9">
      <c r="E191" s="47" t="s">
        <v>113</v>
      </c>
      <c r="F191" s="47" t="s">
        <v>123</v>
      </c>
      <c r="G191" s="47">
        <v>0.2</v>
      </c>
      <c r="H191" s="47">
        <v>6</v>
      </c>
      <c r="I191" s="47">
        <v>1</v>
      </c>
    </row>
    <row r="192" spans="5:9">
      <c r="E192" s="47" t="s">
        <v>114</v>
      </c>
      <c r="F192" s="47" t="s">
        <v>130</v>
      </c>
      <c r="G192" s="47">
        <v>0.25</v>
      </c>
      <c r="H192" s="47">
        <v>7</v>
      </c>
      <c r="I192" s="47">
        <v>1</v>
      </c>
    </row>
    <row r="193" spans="5:9">
      <c r="E193" s="47" t="s">
        <v>115</v>
      </c>
      <c r="F193" s="47" t="s">
        <v>124</v>
      </c>
      <c r="G193" s="47">
        <v>0.4</v>
      </c>
      <c r="H193" s="47">
        <v>6.5</v>
      </c>
      <c r="I193" s="47">
        <v>1</v>
      </c>
    </row>
    <row r="194" spans="5:9">
      <c r="E194" s="47" t="s">
        <v>116</v>
      </c>
      <c r="F194" s="47" t="s">
        <v>123</v>
      </c>
      <c r="G194" s="47">
        <v>0.1</v>
      </c>
      <c r="H194" s="47">
        <v>6</v>
      </c>
      <c r="I194" s="47">
        <v>1</v>
      </c>
    </row>
    <row r="195" spans="5:9">
      <c r="E195" s="47" t="s">
        <v>117</v>
      </c>
      <c r="F195" s="47" t="s">
        <v>123</v>
      </c>
      <c r="G195" s="47">
        <v>0.3</v>
      </c>
      <c r="H195" s="47">
        <v>6.5</v>
      </c>
      <c r="I195" s="47">
        <v>1</v>
      </c>
    </row>
    <row r="196" spans="5:9">
      <c r="E196" s="47" t="s">
        <v>118</v>
      </c>
      <c r="F196" s="47" t="s">
        <v>124</v>
      </c>
      <c r="G196" s="47">
        <v>0.2</v>
      </c>
      <c r="H196" s="47">
        <v>4</v>
      </c>
      <c r="I196" s="47">
        <v>1</v>
      </c>
    </row>
    <row r="197" spans="5:9">
      <c r="E197" s="47" t="s">
        <v>119</v>
      </c>
      <c r="F197" s="47" t="s">
        <v>129</v>
      </c>
      <c r="G197" s="47">
        <v>0.8</v>
      </c>
      <c r="H197" s="47">
        <v>8</v>
      </c>
      <c r="I197" s="47">
        <v>1</v>
      </c>
    </row>
    <row r="198" spans="5:9">
      <c r="E198" s="47" t="s">
        <v>120</v>
      </c>
      <c r="F198" s="47" t="s">
        <v>124</v>
      </c>
      <c r="G198" s="47">
        <v>0.3</v>
      </c>
      <c r="H198" s="47">
        <v>9</v>
      </c>
      <c r="I198" s="47">
        <v>1</v>
      </c>
    </row>
    <row r="199" spans="5:9">
      <c r="E199" s="69"/>
      <c r="F199" s="69"/>
      <c r="G199" s="69"/>
      <c r="H199" s="72" t="s">
        <v>5</v>
      </c>
      <c r="I199" s="72">
        <f>SUM(I170:I198)</f>
        <v>29</v>
      </c>
    </row>
    <row r="200" spans="5:9">
      <c r="E200" s="69"/>
      <c r="F200" s="69"/>
      <c r="G200" s="69"/>
      <c r="H200" s="69"/>
    </row>
    <row r="201" spans="5:9">
      <c r="E201" s="69"/>
      <c r="F201" s="69"/>
      <c r="G201" s="69"/>
      <c r="H201" s="69"/>
    </row>
    <row r="202" spans="5:9">
      <c r="E202" s="69"/>
      <c r="F202" s="69"/>
      <c r="G202" s="69"/>
      <c r="H202" s="69"/>
    </row>
    <row r="203" spans="5:9">
      <c r="E203" s="69"/>
      <c r="F203" s="69"/>
      <c r="G203" s="69"/>
      <c r="H203" s="69"/>
    </row>
    <row r="204" spans="5:9">
      <c r="E204" s="69"/>
      <c r="F204" s="69"/>
      <c r="G204" s="69"/>
      <c r="H204" s="69"/>
    </row>
    <row r="205" spans="5:9">
      <c r="E205" s="69"/>
      <c r="F205" s="69"/>
      <c r="G205" s="69"/>
      <c r="H205" s="69"/>
    </row>
  </sheetData>
  <mergeCells count="13">
    <mergeCell ref="B74:Q87"/>
    <mergeCell ref="B93:Q95"/>
    <mergeCell ref="B96:Q113"/>
    <mergeCell ref="B2:I2"/>
    <mergeCell ref="B11:G11"/>
    <mergeCell ref="B49:I50"/>
    <mergeCell ref="B51:I66"/>
    <mergeCell ref="B71:Q73"/>
    <mergeCell ref="B116:Q118"/>
    <mergeCell ref="B119:Q136"/>
    <mergeCell ref="E150:H150"/>
    <mergeCell ref="E141:K141"/>
    <mergeCell ref="E160:L160"/>
  </mergeCells>
  <phoneticPr fontId="7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9A0D5-2CB5-4EAE-AA16-B7A87E595C3A}">
  <sheetPr>
    <tabColor rgb="FF92D050"/>
  </sheetPr>
  <dimension ref="B2:K43"/>
  <sheetViews>
    <sheetView topLeftCell="A2" workbookViewId="0">
      <pane ySplit="1" topLeftCell="A3" activePane="bottomLeft" state="frozen"/>
      <selection activeCell="A2" sqref="A2"/>
      <selection pane="bottomLeft" activeCell="C5" sqref="C5"/>
    </sheetView>
  </sheetViews>
  <sheetFormatPr baseColWidth="10" defaultColWidth="11.42578125" defaultRowHeight="15"/>
  <cols>
    <col min="1" max="1" width="4.28515625" customWidth="1"/>
    <col min="3" max="3" width="39.140625" customWidth="1"/>
    <col min="4" max="4" width="12.85546875" customWidth="1"/>
    <col min="5" max="5" width="14.140625" customWidth="1"/>
    <col min="6" max="7" width="13.5703125" customWidth="1"/>
    <col min="8" max="8" width="20.85546875" customWidth="1"/>
    <col min="9" max="9" width="15.85546875" customWidth="1"/>
    <col min="10" max="10" width="25.85546875" customWidth="1"/>
    <col min="11" max="11" width="49.7109375" customWidth="1"/>
  </cols>
  <sheetData>
    <row r="2" spans="2:11" ht="16.5">
      <c r="B2" s="25" t="s">
        <v>22</v>
      </c>
      <c r="C2" s="25" t="s">
        <v>15</v>
      </c>
      <c r="D2" s="25" t="s">
        <v>16</v>
      </c>
      <c r="E2" s="25" t="s">
        <v>17</v>
      </c>
      <c r="F2" s="25" t="s">
        <v>18</v>
      </c>
      <c r="G2" s="25" t="s">
        <v>24</v>
      </c>
      <c r="H2" s="25" t="s">
        <v>19</v>
      </c>
      <c r="I2" s="25" t="s">
        <v>23</v>
      </c>
      <c r="J2" s="25" t="s">
        <v>21</v>
      </c>
      <c r="K2" s="25" t="s">
        <v>25</v>
      </c>
    </row>
    <row r="3" spans="2:11" s="19" customFormat="1" ht="16.5">
      <c r="B3" s="32">
        <v>13</v>
      </c>
      <c r="C3" s="89" t="s">
        <v>135</v>
      </c>
      <c r="D3" s="34"/>
      <c r="E3" s="34"/>
      <c r="F3" s="34"/>
      <c r="G3" s="34"/>
      <c r="H3" s="59"/>
      <c r="I3" s="59"/>
      <c r="J3" s="59"/>
      <c r="K3" s="59"/>
    </row>
    <row r="4" spans="2:11" s="19" customFormat="1" ht="16.5">
      <c r="B4" s="28">
        <v>13.01</v>
      </c>
      <c r="C4" s="27" t="s">
        <v>11</v>
      </c>
      <c r="D4" s="28">
        <v>1</v>
      </c>
      <c r="E4" s="28">
        <v>1.9</v>
      </c>
      <c r="F4" s="28">
        <v>0.9</v>
      </c>
      <c r="G4" s="28">
        <v>5.2</v>
      </c>
      <c r="H4" s="31">
        <f t="shared" ref="H4:H22" si="0">D4*E4*F4*G4</f>
        <v>8.8919999999999995</v>
      </c>
      <c r="I4" s="28" t="s">
        <v>10</v>
      </c>
      <c r="J4" s="30" t="s">
        <v>131</v>
      </c>
      <c r="K4" s="30" t="s">
        <v>136</v>
      </c>
    </row>
    <row r="5" spans="2:11" s="19" customFormat="1" ht="16.5">
      <c r="B5" s="28">
        <v>13.01</v>
      </c>
      <c r="C5" s="27" t="s">
        <v>11</v>
      </c>
      <c r="D5" s="28">
        <v>1</v>
      </c>
      <c r="E5" s="28">
        <v>1.9</v>
      </c>
      <c r="F5" s="28">
        <v>0.9</v>
      </c>
      <c r="G5" s="28">
        <v>8.4600000000000009</v>
      </c>
      <c r="H5" s="31">
        <f t="shared" si="0"/>
        <v>14.466600000000001</v>
      </c>
      <c r="I5" s="28" t="s">
        <v>10</v>
      </c>
      <c r="J5" s="30" t="s">
        <v>131</v>
      </c>
      <c r="K5" s="30" t="s">
        <v>137</v>
      </c>
    </row>
    <row r="6" spans="2:11" s="19" customFormat="1" ht="16.5">
      <c r="B6" s="28">
        <v>13.01</v>
      </c>
      <c r="C6" s="27" t="s">
        <v>11</v>
      </c>
      <c r="D6" s="28">
        <v>1</v>
      </c>
      <c r="E6" s="28">
        <v>2.4</v>
      </c>
      <c r="F6" s="28">
        <v>1.3</v>
      </c>
      <c r="G6" s="28">
        <v>6</v>
      </c>
      <c r="H6" s="31">
        <f t="shared" si="0"/>
        <v>18.72</v>
      </c>
      <c r="I6" s="28" t="s">
        <v>10</v>
      </c>
      <c r="J6" s="30" t="s">
        <v>131</v>
      </c>
      <c r="K6" s="30" t="s">
        <v>138</v>
      </c>
    </row>
    <row r="7" spans="2:11" s="19" customFormat="1" ht="16.5">
      <c r="B7" s="28">
        <v>13.01</v>
      </c>
      <c r="C7" s="27" t="s">
        <v>11</v>
      </c>
      <c r="D7" s="28">
        <v>1</v>
      </c>
      <c r="E7" s="28">
        <v>2.4</v>
      </c>
      <c r="F7" s="28">
        <v>1.3</v>
      </c>
      <c r="G7" s="28">
        <v>8.8000000000000007</v>
      </c>
      <c r="H7" s="31">
        <f t="shared" si="0"/>
        <v>27.456000000000003</v>
      </c>
      <c r="I7" s="28" t="s">
        <v>10</v>
      </c>
      <c r="J7" s="30" t="s">
        <v>131</v>
      </c>
      <c r="K7" s="30" t="s">
        <v>139</v>
      </c>
    </row>
    <row r="8" spans="2:11" s="19" customFormat="1" ht="16.5">
      <c r="B8" s="28">
        <v>13.01</v>
      </c>
      <c r="C8" s="27" t="s">
        <v>11</v>
      </c>
      <c r="D8" s="28">
        <v>1</v>
      </c>
      <c r="E8" s="28">
        <v>2.4</v>
      </c>
      <c r="F8" s="28">
        <v>1.5</v>
      </c>
      <c r="G8" s="28">
        <v>5.2</v>
      </c>
      <c r="H8" s="31">
        <f t="shared" si="0"/>
        <v>18.72</v>
      </c>
      <c r="I8" s="28" t="s">
        <v>10</v>
      </c>
      <c r="J8" s="30" t="s">
        <v>131</v>
      </c>
      <c r="K8" s="30" t="s">
        <v>140</v>
      </c>
    </row>
    <row r="9" spans="2:11" s="19" customFormat="1" ht="16.5">
      <c r="B9" s="28">
        <v>13.01</v>
      </c>
      <c r="C9" s="27" t="s">
        <v>11</v>
      </c>
      <c r="D9" s="28">
        <v>1</v>
      </c>
      <c r="E9" s="28">
        <v>3.1</v>
      </c>
      <c r="F9" s="28">
        <v>1.8</v>
      </c>
      <c r="G9" s="28">
        <v>6</v>
      </c>
      <c r="H9" s="31">
        <f t="shared" si="0"/>
        <v>33.480000000000004</v>
      </c>
      <c r="I9" s="28" t="s">
        <v>10</v>
      </c>
      <c r="J9" s="30" t="s">
        <v>131</v>
      </c>
      <c r="K9" s="30" t="s">
        <v>141</v>
      </c>
    </row>
    <row r="10" spans="2:11" s="19" customFormat="1" ht="16.5">
      <c r="B10" s="28">
        <v>13.01</v>
      </c>
      <c r="C10" s="27" t="s">
        <v>11</v>
      </c>
      <c r="D10" s="28">
        <v>1</v>
      </c>
      <c r="E10" s="28">
        <v>3.8</v>
      </c>
      <c r="F10" s="28">
        <v>2.2999999999999998</v>
      </c>
      <c r="G10" s="28">
        <v>6.14</v>
      </c>
      <c r="H10" s="31">
        <f t="shared" si="0"/>
        <v>53.663599999999988</v>
      </c>
      <c r="I10" s="28" t="s">
        <v>10</v>
      </c>
      <c r="J10" s="30" t="s">
        <v>131</v>
      </c>
      <c r="K10" s="30" t="s">
        <v>142</v>
      </c>
    </row>
    <row r="11" spans="2:11" s="19" customFormat="1" ht="16.5">
      <c r="B11" s="28">
        <v>13.01</v>
      </c>
      <c r="C11" s="27" t="s">
        <v>11</v>
      </c>
      <c r="D11" s="28">
        <v>1</v>
      </c>
      <c r="E11" s="28">
        <v>3.8</v>
      </c>
      <c r="F11" s="28">
        <v>2.2999999999999998</v>
      </c>
      <c r="G11" s="28">
        <v>4</v>
      </c>
      <c r="H11" s="31">
        <f t="shared" si="0"/>
        <v>34.959999999999994</v>
      </c>
      <c r="I11" s="28" t="s">
        <v>10</v>
      </c>
      <c r="J11" s="30" t="s">
        <v>131</v>
      </c>
      <c r="K11" s="30" t="s">
        <v>143</v>
      </c>
    </row>
    <row r="12" spans="2:11" s="19" customFormat="1" ht="16.5">
      <c r="B12" s="28">
        <v>13.01</v>
      </c>
      <c r="C12" s="27" t="s">
        <v>11</v>
      </c>
      <c r="D12" s="28">
        <v>1</v>
      </c>
      <c r="E12" s="28">
        <v>3.8</v>
      </c>
      <c r="F12" s="28">
        <v>2.2999999999999998</v>
      </c>
      <c r="G12" s="28">
        <v>6</v>
      </c>
      <c r="H12" s="31">
        <f t="shared" si="0"/>
        <v>52.439999999999991</v>
      </c>
      <c r="I12" s="28" t="s">
        <v>10</v>
      </c>
      <c r="J12" s="30" t="s">
        <v>131</v>
      </c>
      <c r="K12" s="30" t="s">
        <v>144</v>
      </c>
    </row>
    <row r="13" spans="2:11" s="19" customFormat="1" ht="16.5">
      <c r="B13" s="28">
        <v>13.01</v>
      </c>
      <c r="C13" s="27" t="s">
        <v>11</v>
      </c>
      <c r="D13" s="28">
        <v>1</v>
      </c>
      <c r="E13" s="28">
        <v>3.8</v>
      </c>
      <c r="F13" s="28">
        <v>2.2999999999999998</v>
      </c>
      <c r="G13" s="28">
        <v>6</v>
      </c>
      <c r="H13" s="31">
        <f t="shared" si="0"/>
        <v>52.439999999999991</v>
      </c>
      <c r="I13" s="28" t="s">
        <v>10</v>
      </c>
      <c r="J13" s="30" t="s">
        <v>131</v>
      </c>
      <c r="K13" s="30" t="s">
        <v>145</v>
      </c>
    </row>
    <row r="14" spans="2:11" s="19" customFormat="1" ht="16.5">
      <c r="B14" s="28">
        <v>13.01</v>
      </c>
      <c r="C14" s="27" t="s">
        <v>11</v>
      </c>
      <c r="D14" s="28">
        <v>1</v>
      </c>
      <c r="E14" s="28">
        <v>3.8</v>
      </c>
      <c r="F14" s="28">
        <v>2.2999999999999998</v>
      </c>
      <c r="G14" s="28">
        <v>9.36</v>
      </c>
      <c r="H14" s="31">
        <f t="shared" si="0"/>
        <v>81.806399999999982</v>
      </c>
      <c r="I14" s="28" t="s">
        <v>10</v>
      </c>
      <c r="J14" s="30" t="s">
        <v>131</v>
      </c>
      <c r="K14" s="30" t="s">
        <v>146</v>
      </c>
    </row>
    <row r="15" spans="2:11" s="19" customFormat="1" ht="16.5">
      <c r="B15" s="28">
        <v>13.01</v>
      </c>
      <c r="C15" s="27" t="s">
        <v>11</v>
      </c>
      <c r="D15" s="28">
        <v>1</v>
      </c>
      <c r="E15" s="28">
        <v>4.0999999999999996</v>
      </c>
      <c r="F15" s="28">
        <v>1.8</v>
      </c>
      <c r="G15" s="28">
        <v>6</v>
      </c>
      <c r="H15" s="31">
        <f t="shared" si="0"/>
        <v>44.28</v>
      </c>
      <c r="I15" s="28" t="s">
        <v>10</v>
      </c>
      <c r="J15" s="30" t="s">
        <v>131</v>
      </c>
      <c r="K15" s="30" t="s">
        <v>147</v>
      </c>
    </row>
    <row r="16" spans="2:11" s="19" customFormat="1" ht="16.5">
      <c r="B16" s="28">
        <v>13.01</v>
      </c>
      <c r="C16" s="27" t="s">
        <v>11</v>
      </c>
      <c r="D16" s="28">
        <v>1</v>
      </c>
      <c r="E16" s="28">
        <v>5.0999999999999996</v>
      </c>
      <c r="F16" s="28">
        <v>2</v>
      </c>
      <c r="G16" s="28">
        <v>6</v>
      </c>
      <c r="H16" s="31">
        <f t="shared" si="0"/>
        <v>61.199999999999996</v>
      </c>
      <c r="I16" s="28" t="s">
        <v>10</v>
      </c>
      <c r="J16" s="30" t="s">
        <v>131</v>
      </c>
      <c r="K16" s="30" t="s">
        <v>148</v>
      </c>
    </row>
    <row r="17" spans="2:11" s="19" customFormat="1" ht="16.5">
      <c r="B17" s="28">
        <v>13.01</v>
      </c>
      <c r="C17" s="27" t="s">
        <v>11</v>
      </c>
      <c r="D17" s="28">
        <v>1</v>
      </c>
      <c r="E17" s="28">
        <v>5.0999999999999996</v>
      </c>
      <c r="F17" s="28">
        <v>2</v>
      </c>
      <c r="G17" s="28">
        <v>1.97</v>
      </c>
      <c r="H17" s="31">
        <f t="shared" si="0"/>
        <v>20.093999999999998</v>
      </c>
      <c r="I17" s="28" t="s">
        <v>10</v>
      </c>
      <c r="J17" s="30" t="s">
        <v>131</v>
      </c>
      <c r="K17" s="30" t="s">
        <v>149</v>
      </c>
    </row>
    <row r="18" spans="2:11" s="19" customFormat="1" ht="16.5">
      <c r="B18" s="28">
        <v>13.01</v>
      </c>
      <c r="C18" s="27" t="s">
        <v>11</v>
      </c>
      <c r="D18" s="28">
        <v>1</v>
      </c>
      <c r="E18" s="28">
        <v>6.1</v>
      </c>
      <c r="F18" s="28">
        <v>2.2000000000000002</v>
      </c>
      <c r="G18" s="28">
        <v>6</v>
      </c>
      <c r="H18" s="31">
        <f t="shared" si="0"/>
        <v>80.52</v>
      </c>
      <c r="I18" s="28" t="s">
        <v>10</v>
      </c>
      <c r="J18" s="30" t="s">
        <v>131</v>
      </c>
      <c r="K18" s="30" t="s">
        <v>150</v>
      </c>
    </row>
    <row r="19" spans="2:11" s="19" customFormat="1" ht="16.5">
      <c r="B19" s="28">
        <v>13.01</v>
      </c>
      <c r="C19" s="27" t="s">
        <v>11</v>
      </c>
      <c r="D19" s="28">
        <v>1</v>
      </c>
      <c r="E19" s="28">
        <v>6.1</v>
      </c>
      <c r="F19" s="28">
        <v>2.2000000000000002</v>
      </c>
      <c r="G19" s="28">
        <v>6</v>
      </c>
      <c r="H19" s="31">
        <f t="shared" si="0"/>
        <v>80.52</v>
      </c>
      <c r="I19" s="28" t="s">
        <v>10</v>
      </c>
      <c r="J19" s="30" t="s">
        <v>131</v>
      </c>
      <c r="K19" s="30" t="s">
        <v>151</v>
      </c>
    </row>
    <row r="20" spans="2:11" s="19" customFormat="1" ht="16.5">
      <c r="B20" s="28">
        <v>13.01</v>
      </c>
      <c r="C20" s="27" t="s">
        <v>11</v>
      </c>
      <c r="D20" s="28">
        <v>1</v>
      </c>
      <c r="E20" s="28">
        <v>7.1</v>
      </c>
      <c r="F20" s="28">
        <v>2.4</v>
      </c>
      <c r="G20" s="28">
        <v>6</v>
      </c>
      <c r="H20" s="31">
        <f t="shared" si="0"/>
        <v>102.24</v>
      </c>
      <c r="I20" s="28" t="s">
        <v>10</v>
      </c>
      <c r="J20" s="30" t="s">
        <v>131</v>
      </c>
      <c r="K20" s="30" t="s">
        <v>152</v>
      </c>
    </row>
    <row r="21" spans="2:11" s="19" customFormat="1" ht="16.5">
      <c r="B21" s="28">
        <v>13.01</v>
      </c>
      <c r="C21" s="27" t="s">
        <v>11</v>
      </c>
      <c r="D21" s="28">
        <v>1</v>
      </c>
      <c r="E21" s="28">
        <v>8.1</v>
      </c>
      <c r="F21" s="28">
        <v>2.6</v>
      </c>
      <c r="G21" s="28">
        <v>1.65</v>
      </c>
      <c r="H21" s="31">
        <f t="shared" si="0"/>
        <v>34.748999999999995</v>
      </c>
      <c r="I21" s="28" t="s">
        <v>10</v>
      </c>
      <c r="J21" s="30" t="s">
        <v>131</v>
      </c>
      <c r="K21" s="30" t="s">
        <v>153</v>
      </c>
    </row>
    <row r="22" spans="2:11" s="19" customFormat="1" ht="16.5">
      <c r="B22" s="28">
        <v>13.01</v>
      </c>
      <c r="C22" s="27" t="s">
        <v>11</v>
      </c>
      <c r="D22" s="28">
        <v>1</v>
      </c>
      <c r="E22" s="28">
        <v>8.1</v>
      </c>
      <c r="F22" s="28">
        <v>2.6</v>
      </c>
      <c r="G22" s="28">
        <v>2.35</v>
      </c>
      <c r="H22" s="31">
        <f t="shared" si="0"/>
        <v>49.491</v>
      </c>
      <c r="I22" s="28" t="s">
        <v>10</v>
      </c>
      <c r="J22" s="30" t="s">
        <v>131</v>
      </c>
      <c r="K22" s="30" t="s">
        <v>154</v>
      </c>
    </row>
    <row r="23" spans="2:11" ht="16.5">
      <c r="B23" s="26"/>
      <c r="C23" s="27"/>
      <c r="D23" s="28"/>
      <c r="E23" s="28"/>
      <c r="F23" s="28"/>
      <c r="G23" s="29" t="s">
        <v>5</v>
      </c>
      <c r="H23" s="33">
        <f>SUM(H4:H22)</f>
        <v>870.1386</v>
      </c>
      <c r="I23" s="29" t="s">
        <v>53</v>
      </c>
      <c r="J23" s="30"/>
      <c r="K23" s="30"/>
    </row>
    <row r="24" spans="2:11" ht="16.5">
      <c r="B24" s="28">
        <v>13.02</v>
      </c>
      <c r="C24" s="27" t="s">
        <v>132</v>
      </c>
      <c r="D24" s="28">
        <v>1</v>
      </c>
      <c r="E24" s="28">
        <v>0.3</v>
      </c>
      <c r="F24" s="28">
        <v>1.5</v>
      </c>
      <c r="G24" s="28">
        <v>5.2</v>
      </c>
      <c r="H24" s="31">
        <f t="shared" ref="H24:H42" si="1">D24*E24*F24*G24</f>
        <v>2.34</v>
      </c>
      <c r="I24" s="28" t="s">
        <v>10</v>
      </c>
      <c r="J24" s="30" t="s">
        <v>131</v>
      </c>
      <c r="K24" s="30" t="s">
        <v>136</v>
      </c>
    </row>
    <row r="25" spans="2:11" ht="16.5">
      <c r="B25" s="28">
        <v>13.02</v>
      </c>
      <c r="C25" s="27" t="s">
        <v>132</v>
      </c>
      <c r="D25" s="28">
        <v>1</v>
      </c>
      <c r="E25" s="28">
        <v>0.3</v>
      </c>
      <c r="F25" s="28">
        <v>1.5</v>
      </c>
      <c r="G25" s="28">
        <v>8.4600000000000009</v>
      </c>
      <c r="H25" s="31">
        <f t="shared" si="1"/>
        <v>3.8069999999999999</v>
      </c>
      <c r="I25" s="28" t="s">
        <v>10</v>
      </c>
      <c r="J25" s="30" t="s">
        <v>131</v>
      </c>
      <c r="K25" s="30" t="s">
        <v>137</v>
      </c>
    </row>
    <row r="26" spans="2:11" ht="16.5">
      <c r="B26" s="28">
        <v>13.02</v>
      </c>
      <c r="C26" s="27" t="s">
        <v>132</v>
      </c>
      <c r="D26" s="28">
        <v>1</v>
      </c>
      <c r="E26" s="28">
        <v>0.3</v>
      </c>
      <c r="F26" s="28">
        <v>1.9</v>
      </c>
      <c r="G26" s="28">
        <v>6</v>
      </c>
      <c r="H26" s="31">
        <f t="shared" si="1"/>
        <v>3.42</v>
      </c>
      <c r="I26" s="28" t="s">
        <v>10</v>
      </c>
      <c r="J26" s="30" t="s">
        <v>131</v>
      </c>
      <c r="K26" s="30" t="s">
        <v>138</v>
      </c>
    </row>
    <row r="27" spans="2:11" ht="16.5">
      <c r="B27" s="28">
        <v>13.02</v>
      </c>
      <c r="C27" s="27" t="s">
        <v>132</v>
      </c>
      <c r="D27" s="28">
        <v>1</v>
      </c>
      <c r="E27" s="28">
        <v>0.3</v>
      </c>
      <c r="F27" s="28">
        <v>1.9</v>
      </c>
      <c r="G27" s="28">
        <v>8.8000000000000007</v>
      </c>
      <c r="H27" s="31">
        <f t="shared" si="1"/>
        <v>5.016</v>
      </c>
      <c r="I27" s="28" t="s">
        <v>10</v>
      </c>
      <c r="J27" s="30" t="s">
        <v>131</v>
      </c>
      <c r="K27" s="30" t="s">
        <v>139</v>
      </c>
    </row>
    <row r="28" spans="2:11" ht="16.5">
      <c r="B28" s="28">
        <v>13.02</v>
      </c>
      <c r="C28" s="27" t="s">
        <v>132</v>
      </c>
      <c r="D28" s="28">
        <v>1</v>
      </c>
      <c r="E28" s="28">
        <v>0.3</v>
      </c>
      <c r="F28" s="28">
        <v>1.9</v>
      </c>
      <c r="G28" s="28">
        <v>5.2</v>
      </c>
      <c r="H28" s="31">
        <f t="shared" si="1"/>
        <v>2.964</v>
      </c>
      <c r="I28" s="28" t="s">
        <v>10</v>
      </c>
      <c r="J28" s="30" t="s">
        <v>131</v>
      </c>
      <c r="K28" s="30" t="s">
        <v>140</v>
      </c>
    </row>
    <row r="29" spans="2:11" ht="16.5">
      <c r="B29" s="28">
        <v>13.02</v>
      </c>
      <c r="C29" s="27" t="s">
        <v>132</v>
      </c>
      <c r="D29" s="28">
        <v>1</v>
      </c>
      <c r="E29" s="28">
        <v>0.3</v>
      </c>
      <c r="F29" s="28">
        <v>2.1</v>
      </c>
      <c r="G29" s="28">
        <v>6</v>
      </c>
      <c r="H29" s="31">
        <f t="shared" si="1"/>
        <v>3.7800000000000002</v>
      </c>
      <c r="I29" s="28" t="s">
        <v>10</v>
      </c>
      <c r="J29" s="30" t="s">
        <v>131</v>
      </c>
      <c r="K29" s="30" t="s">
        <v>141</v>
      </c>
    </row>
    <row r="30" spans="2:11" ht="16.5">
      <c r="B30" s="28">
        <v>13.02</v>
      </c>
      <c r="C30" s="27" t="s">
        <v>132</v>
      </c>
      <c r="D30" s="28">
        <v>1</v>
      </c>
      <c r="E30" s="28">
        <v>0.3</v>
      </c>
      <c r="F30" s="28">
        <v>2.9</v>
      </c>
      <c r="G30" s="28">
        <v>6.14</v>
      </c>
      <c r="H30" s="31">
        <f t="shared" si="1"/>
        <v>5.3418000000000001</v>
      </c>
      <c r="I30" s="28" t="s">
        <v>10</v>
      </c>
      <c r="J30" s="30" t="s">
        <v>131</v>
      </c>
      <c r="K30" s="30" t="s">
        <v>142</v>
      </c>
    </row>
    <row r="31" spans="2:11" ht="16.5">
      <c r="B31" s="28">
        <v>13.02</v>
      </c>
      <c r="C31" s="27" t="s">
        <v>132</v>
      </c>
      <c r="D31" s="28">
        <v>1</v>
      </c>
      <c r="E31" s="28">
        <v>0.3</v>
      </c>
      <c r="F31" s="28">
        <v>2.9</v>
      </c>
      <c r="G31" s="28">
        <v>4</v>
      </c>
      <c r="H31" s="31">
        <f t="shared" si="1"/>
        <v>3.48</v>
      </c>
      <c r="I31" s="28" t="s">
        <v>10</v>
      </c>
      <c r="J31" s="30" t="s">
        <v>131</v>
      </c>
      <c r="K31" s="30" t="s">
        <v>143</v>
      </c>
    </row>
    <row r="32" spans="2:11" ht="16.5">
      <c r="B32" s="28">
        <v>13.02</v>
      </c>
      <c r="C32" s="27" t="s">
        <v>132</v>
      </c>
      <c r="D32" s="28">
        <v>1</v>
      </c>
      <c r="E32" s="28">
        <v>0.3</v>
      </c>
      <c r="F32" s="28">
        <v>2.9</v>
      </c>
      <c r="G32" s="28">
        <v>6</v>
      </c>
      <c r="H32" s="31">
        <f t="shared" si="1"/>
        <v>5.22</v>
      </c>
      <c r="I32" s="28" t="s">
        <v>10</v>
      </c>
      <c r="J32" s="30" t="s">
        <v>131</v>
      </c>
      <c r="K32" s="30" t="s">
        <v>144</v>
      </c>
    </row>
    <row r="33" spans="2:11" ht="16.5">
      <c r="B33" s="28">
        <v>13.02</v>
      </c>
      <c r="C33" s="27" t="s">
        <v>132</v>
      </c>
      <c r="D33" s="28">
        <v>1</v>
      </c>
      <c r="E33" s="28">
        <v>0.3</v>
      </c>
      <c r="F33" s="28">
        <v>2.9</v>
      </c>
      <c r="G33" s="28">
        <v>6</v>
      </c>
      <c r="H33" s="31">
        <f t="shared" si="1"/>
        <v>5.22</v>
      </c>
      <c r="I33" s="28" t="s">
        <v>10</v>
      </c>
      <c r="J33" s="30" t="s">
        <v>131</v>
      </c>
      <c r="K33" s="30" t="s">
        <v>145</v>
      </c>
    </row>
    <row r="34" spans="2:11" ht="16.5">
      <c r="B34" s="28">
        <v>13.02</v>
      </c>
      <c r="C34" s="27" t="s">
        <v>132</v>
      </c>
      <c r="D34" s="28">
        <v>1</v>
      </c>
      <c r="E34" s="28">
        <v>0.3</v>
      </c>
      <c r="F34" s="28">
        <v>2.9</v>
      </c>
      <c r="G34" s="28">
        <v>9.36</v>
      </c>
      <c r="H34" s="31">
        <f t="shared" si="1"/>
        <v>8.1432000000000002</v>
      </c>
      <c r="I34" s="28" t="s">
        <v>10</v>
      </c>
      <c r="J34" s="30" t="s">
        <v>131</v>
      </c>
      <c r="K34" s="30" t="s">
        <v>146</v>
      </c>
    </row>
    <row r="35" spans="2:11" ht="16.5">
      <c r="B35" s="28">
        <v>13.02</v>
      </c>
      <c r="C35" s="27" t="s">
        <v>132</v>
      </c>
      <c r="D35" s="28">
        <v>1</v>
      </c>
      <c r="E35" s="28">
        <v>0.3</v>
      </c>
      <c r="F35" s="28">
        <v>2.4</v>
      </c>
      <c r="G35" s="28">
        <v>6</v>
      </c>
      <c r="H35" s="31">
        <f t="shared" si="1"/>
        <v>4.32</v>
      </c>
      <c r="I35" s="28" t="s">
        <v>10</v>
      </c>
      <c r="J35" s="30" t="s">
        <v>131</v>
      </c>
      <c r="K35" s="30" t="s">
        <v>147</v>
      </c>
    </row>
    <row r="36" spans="2:11" ht="16.5">
      <c r="B36" s="28">
        <v>13.02</v>
      </c>
      <c r="C36" s="27" t="s">
        <v>132</v>
      </c>
      <c r="D36" s="28">
        <v>1</v>
      </c>
      <c r="E36" s="28">
        <v>0.3</v>
      </c>
      <c r="F36" s="28">
        <v>2.6</v>
      </c>
      <c r="G36" s="28">
        <v>6</v>
      </c>
      <c r="H36" s="31">
        <f t="shared" si="1"/>
        <v>4.68</v>
      </c>
      <c r="I36" s="28" t="s">
        <v>10</v>
      </c>
      <c r="J36" s="30" t="s">
        <v>131</v>
      </c>
      <c r="K36" s="30" t="s">
        <v>148</v>
      </c>
    </row>
    <row r="37" spans="2:11" ht="16.5">
      <c r="B37" s="28">
        <v>13.02</v>
      </c>
      <c r="C37" s="27" t="s">
        <v>132</v>
      </c>
      <c r="D37" s="28">
        <v>1</v>
      </c>
      <c r="E37" s="28">
        <v>0.3</v>
      </c>
      <c r="F37" s="28">
        <v>2.6</v>
      </c>
      <c r="G37" s="28">
        <v>1.97</v>
      </c>
      <c r="H37" s="31">
        <f t="shared" si="1"/>
        <v>1.5366</v>
      </c>
      <c r="I37" s="28" t="s">
        <v>10</v>
      </c>
      <c r="J37" s="30" t="s">
        <v>131</v>
      </c>
      <c r="K37" s="30" t="s">
        <v>149</v>
      </c>
    </row>
    <row r="38" spans="2:11" ht="16.5">
      <c r="B38" s="28">
        <v>13.02</v>
      </c>
      <c r="C38" s="27" t="s">
        <v>132</v>
      </c>
      <c r="D38" s="28">
        <v>1</v>
      </c>
      <c r="E38" s="28">
        <v>0.3</v>
      </c>
      <c r="F38" s="28">
        <v>2.8</v>
      </c>
      <c r="G38" s="28">
        <v>6</v>
      </c>
      <c r="H38" s="31">
        <f t="shared" si="1"/>
        <v>5.04</v>
      </c>
      <c r="I38" s="28" t="s">
        <v>10</v>
      </c>
      <c r="J38" s="30" t="s">
        <v>131</v>
      </c>
      <c r="K38" s="30" t="s">
        <v>150</v>
      </c>
    </row>
    <row r="39" spans="2:11" ht="16.5">
      <c r="B39" s="28">
        <v>13.02</v>
      </c>
      <c r="C39" s="27" t="s">
        <v>132</v>
      </c>
      <c r="D39" s="28">
        <v>1</v>
      </c>
      <c r="E39" s="28">
        <v>0.3</v>
      </c>
      <c r="F39" s="28">
        <v>2.8</v>
      </c>
      <c r="G39" s="28">
        <v>6</v>
      </c>
      <c r="H39" s="31">
        <f t="shared" si="1"/>
        <v>5.04</v>
      </c>
      <c r="I39" s="28" t="s">
        <v>10</v>
      </c>
      <c r="J39" s="30" t="s">
        <v>131</v>
      </c>
      <c r="K39" s="30" t="s">
        <v>151</v>
      </c>
    </row>
    <row r="40" spans="2:11" ht="16.5">
      <c r="B40" s="28">
        <v>13.02</v>
      </c>
      <c r="C40" s="27" t="s">
        <v>132</v>
      </c>
      <c r="D40" s="28">
        <v>1</v>
      </c>
      <c r="E40" s="28">
        <v>0.3</v>
      </c>
      <c r="F40" s="28">
        <v>3</v>
      </c>
      <c r="G40" s="28">
        <v>6</v>
      </c>
      <c r="H40" s="31">
        <f t="shared" si="1"/>
        <v>5.3999999999999995</v>
      </c>
      <c r="I40" s="28" t="s">
        <v>10</v>
      </c>
      <c r="J40" s="30" t="s">
        <v>131</v>
      </c>
      <c r="K40" s="30" t="s">
        <v>152</v>
      </c>
    </row>
    <row r="41" spans="2:11" ht="16.5">
      <c r="B41" s="28">
        <v>13.02</v>
      </c>
      <c r="C41" s="27" t="s">
        <v>132</v>
      </c>
      <c r="D41" s="28">
        <v>1</v>
      </c>
      <c r="E41" s="28">
        <v>0.3</v>
      </c>
      <c r="F41" s="28">
        <v>3.2</v>
      </c>
      <c r="G41" s="28">
        <v>1.65</v>
      </c>
      <c r="H41" s="31">
        <f t="shared" si="1"/>
        <v>1.5839999999999999</v>
      </c>
      <c r="I41" s="28" t="s">
        <v>10</v>
      </c>
      <c r="J41" s="30" t="s">
        <v>131</v>
      </c>
      <c r="K41" s="30" t="s">
        <v>153</v>
      </c>
    </row>
    <row r="42" spans="2:11" ht="16.5">
      <c r="B42" s="28">
        <v>13.02</v>
      </c>
      <c r="C42" s="27" t="s">
        <v>132</v>
      </c>
      <c r="D42" s="28">
        <v>1</v>
      </c>
      <c r="E42" s="28">
        <v>0.3</v>
      </c>
      <c r="F42" s="28">
        <v>3.2</v>
      </c>
      <c r="G42" s="28">
        <v>2.35</v>
      </c>
      <c r="H42" s="31">
        <f t="shared" si="1"/>
        <v>2.2559999999999998</v>
      </c>
      <c r="I42" s="28" t="s">
        <v>10</v>
      </c>
      <c r="J42" s="30" t="s">
        <v>131</v>
      </c>
      <c r="K42" s="30" t="s">
        <v>154</v>
      </c>
    </row>
    <row r="43" spans="2:11" ht="16.5">
      <c r="B43" s="26"/>
      <c r="C43" s="27"/>
      <c r="D43" s="28"/>
      <c r="E43" s="28"/>
      <c r="F43" s="28"/>
      <c r="G43" s="29" t="s">
        <v>5</v>
      </c>
      <c r="H43" s="33">
        <f>SUM(H24:H42)</f>
        <v>78.588600000000014</v>
      </c>
      <c r="I43" s="29" t="s">
        <v>53</v>
      </c>
      <c r="J43" s="30"/>
      <c r="K43" s="30"/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401F-187F-4858-A99E-54CC3221E053}">
  <dimension ref="B3:K41"/>
  <sheetViews>
    <sheetView topLeftCell="A3" zoomScale="90" zoomScaleNormal="90" workbookViewId="0">
      <pane ySplit="6" topLeftCell="A9" activePane="bottomLeft" state="frozen"/>
      <selection activeCell="A3" sqref="A3"/>
      <selection pane="bottomLeft" activeCell="C5" sqref="C5"/>
    </sheetView>
  </sheetViews>
  <sheetFormatPr baseColWidth="10" defaultColWidth="11.5703125" defaultRowHeight="16.5"/>
  <cols>
    <col min="1" max="2" width="11.5703125" style="19"/>
    <col min="3" max="3" width="32" style="19" customWidth="1"/>
    <col min="4" max="4" width="12.85546875" style="19" customWidth="1"/>
    <col min="5" max="5" width="14.140625" style="19" customWidth="1"/>
    <col min="6" max="7" width="13.5703125" style="19" customWidth="1"/>
    <col min="8" max="8" width="20.85546875" style="19" customWidth="1"/>
    <col min="9" max="9" width="15.85546875" style="21" customWidth="1"/>
    <col min="10" max="10" width="25.85546875" style="21" customWidth="1"/>
    <col min="11" max="11" width="49.7109375" style="21" customWidth="1"/>
    <col min="12" max="16384" width="11.5703125" style="19"/>
  </cols>
  <sheetData>
    <row r="3" spans="2:11">
      <c r="B3" s="135" t="s">
        <v>12</v>
      </c>
      <c r="C3" s="136"/>
      <c r="D3" s="136"/>
      <c r="E3" s="136"/>
      <c r="F3" s="136"/>
      <c r="G3" s="136"/>
      <c r="H3" s="136"/>
      <c r="I3" s="136"/>
      <c r="J3" s="136"/>
      <c r="K3" s="137"/>
    </row>
    <row r="4" spans="2:11">
      <c r="B4" s="19" t="s">
        <v>13</v>
      </c>
      <c r="C4" s="116" t="e">
        <f>+Presupuesto!#REF!</f>
        <v>#REF!</v>
      </c>
    </row>
    <row r="5" spans="2:11">
      <c r="B5" s="19" t="s">
        <v>14</v>
      </c>
    </row>
    <row r="6" spans="2:11">
      <c r="B6" s="22"/>
      <c r="C6" s="22"/>
      <c r="D6" s="22"/>
      <c r="E6" s="22"/>
      <c r="F6" s="22"/>
      <c r="G6" s="22"/>
      <c r="H6" s="23"/>
      <c r="I6" s="23"/>
      <c r="J6" s="24"/>
      <c r="K6" s="24"/>
    </row>
    <row r="7" spans="2:11">
      <c r="H7" s="21"/>
    </row>
    <row r="8" spans="2:11">
      <c r="B8" s="25" t="s">
        <v>22</v>
      </c>
      <c r="C8" s="25" t="s">
        <v>15</v>
      </c>
      <c r="D8" s="25" t="s">
        <v>16</v>
      </c>
      <c r="E8" s="25" t="s">
        <v>17</v>
      </c>
      <c r="F8" s="25" t="s">
        <v>18</v>
      </c>
      <c r="G8" s="25" t="s">
        <v>24</v>
      </c>
      <c r="H8" s="25" t="s">
        <v>19</v>
      </c>
      <c r="I8" s="25" t="s">
        <v>23</v>
      </c>
      <c r="J8" s="25" t="s">
        <v>21</v>
      </c>
      <c r="K8" s="25" t="s">
        <v>25</v>
      </c>
    </row>
    <row r="9" spans="2:11">
      <c r="B9" s="32">
        <f>+Presupuesto!B17</f>
        <v>3.0199999999999996</v>
      </c>
      <c r="C9" s="32" t="str">
        <f>+Presupuesto!C17</f>
        <v>CONCRETO FUNDACIONES</v>
      </c>
      <c r="D9" s="34"/>
      <c r="E9" s="34"/>
      <c r="F9" s="34"/>
      <c r="G9" s="34"/>
      <c r="H9" s="59"/>
      <c r="I9" s="59"/>
      <c r="J9" s="59"/>
      <c r="K9" s="59"/>
    </row>
    <row r="10" spans="2:11">
      <c r="B10" s="28" t="s">
        <v>35</v>
      </c>
      <c r="C10" s="27" t="s">
        <v>164</v>
      </c>
      <c r="D10" s="28">
        <v>1</v>
      </c>
      <c r="E10" s="28">
        <v>0.3</v>
      </c>
      <c r="F10" s="28">
        <v>0.9</v>
      </c>
      <c r="G10" s="28">
        <f>+'Terracería fundaciones'!G4+'Terracería fundaciones'!G5</f>
        <v>13.66</v>
      </c>
      <c r="H10" s="31">
        <f>D10*E10*F10*G10</f>
        <v>3.6882000000000001</v>
      </c>
      <c r="I10" s="28" t="s">
        <v>10</v>
      </c>
      <c r="J10" s="30" t="s">
        <v>20</v>
      </c>
      <c r="K10" s="30"/>
    </row>
    <row r="11" spans="2:11">
      <c r="B11" s="28" t="s">
        <v>36</v>
      </c>
      <c r="C11" s="27" t="s">
        <v>165</v>
      </c>
      <c r="D11" s="28">
        <v>1</v>
      </c>
      <c r="E11" s="28">
        <v>0.3</v>
      </c>
      <c r="F11" s="28">
        <v>1.3</v>
      </c>
      <c r="G11" s="28">
        <f>+'Terracería fundaciones'!G6+'Terracería fundaciones'!G7</f>
        <v>14.8</v>
      </c>
      <c r="H11" s="31">
        <f t="shared" ref="H11:H19" si="0">D11*E11*F11*G11</f>
        <v>5.7720000000000002</v>
      </c>
      <c r="I11" s="28" t="s">
        <v>10</v>
      </c>
      <c r="J11" s="30" t="s">
        <v>20</v>
      </c>
      <c r="K11" s="30"/>
    </row>
    <row r="12" spans="2:11">
      <c r="B12" s="28" t="s">
        <v>37</v>
      </c>
      <c r="C12" s="27" t="s">
        <v>166</v>
      </c>
      <c r="D12" s="28">
        <v>1</v>
      </c>
      <c r="E12" s="28">
        <v>0.3</v>
      </c>
      <c r="F12" s="28">
        <v>1.5</v>
      </c>
      <c r="G12" s="28">
        <f>+'Terracería fundaciones'!G8</f>
        <v>5.2</v>
      </c>
      <c r="H12" s="31">
        <f t="shared" si="0"/>
        <v>2.34</v>
      </c>
      <c r="I12" s="28" t="s">
        <v>10</v>
      </c>
      <c r="J12" s="30" t="s">
        <v>20</v>
      </c>
      <c r="K12" s="30"/>
    </row>
    <row r="13" spans="2:11">
      <c r="B13" s="28" t="s">
        <v>38</v>
      </c>
      <c r="C13" s="27" t="s">
        <v>167</v>
      </c>
      <c r="D13" s="28">
        <v>1</v>
      </c>
      <c r="E13" s="28">
        <v>0.35</v>
      </c>
      <c r="F13" s="28">
        <v>1.8</v>
      </c>
      <c r="G13" s="28">
        <f>+'Terracería fundaciones'!G9</f>
        <v>6</v>
      </c>
      <c r="H13" s="31">
        <f t="shared" si="0"/>
        <v>3.7800000000000002</v>
      </c>
      <c r="I13" s="28" t="s">
        <v>10</v>
      </c>
      <c r="J13" s="30" t="s">
        <v>20</v>
      </c>
      <c r="K13" s="30"/>
    </row>
    <row r="14" spans="2:11">
      <c r="B14" s="28" t="s">
        <v>39</v>
      </c>
      <c r="C14" s="27" t="s">
        <v>168</v>
      </c>
      <c r="D14" s="28">
        <v>1</v>
      </c>
      <c r="E14" s="28">
        <v>0.35</v>
      </c>
      <c r="F14" s="28">
        <v>2.2999999999999998</v>
      </c>
      <c r="G14" s="28">
        <f>+'Terracería fundaciones'!G10+'Terracería fundaciones'!G11+'Terracería fundaciones'!G12+'Terracería fundaciones'!G13+'Terracería fundaciones'!G14</f>
        <v>31.5</v>
      </c>
      <c r="H14" s="31">
        <f t="shared" si="0"/>
        <v>25.357499999999998</v>
      </c>
      <c r="I14" s="28" t="s">
        <v>10</v>
      </c>
      <c r="J14" s="30" t="s">
        <v>20</v>
      </c>
      <c r="K14" s="30"/>
    </row>
    <row r="15" spans="2:11">
      <c r="B15" s="28" t="s">
        <v>40</v>
      </c>
      <c r="C15" s="27" t="s">
        <v>169</v>
      </c>
      <c r="D15" s="28">
        <v>1</v>
      </c>
      <c r="E15" s="28">
        <v>0.4</v>
      </c>
      <c r="F15" s="28">
        <v>1.8</v>
      </c>
      <c r="G15" s="28">
        <f>+'Terracería fundaciones'!G15</f>
        <v>6</v>
      </c>
      <c r="H15" s="31">
        <f t="shared" si="0"/>
        <v>4.32</v>
      </c>
      <c r="I15" s="28" t="s">
        <v>10</v>
      </c>
      <c r="J15" s="30" t="s">
        <v>20</v>
      </c>
      <c r="K15" s="30"/>
    </row>
    <row r="16" spans="2:11">
      <c r="B16" s="28" t="s">
        <v>42</v>
      </c>
      <c r="C16" s="27" t="s">
        <v>170</v>
      </c>
      <c r="D16" s="28">
        <v>1</v>
      </c>
      <c r="E16" s="28">
        <v>0.4</v>
      </c>
      <c r="F16" s="28">
        <v>2</v>
      </c>
      <c r="G16" s="28">
        <f>+'Terracería fundaciones'!G16+'Terracería fundaciones'!G17</f>
        <v>7.97</v>
      </c>
      <c r="H16" s="31">
        <f t="shared" si="0"/>
        <v>6.3760000000000003</v>
      </c>
      <c r="I16" s="28" t="s">
        <v>10</v>
      </c>
      <c r="J16" s="30" t="s">
        <v>20</v>
      </c>
      <c r="K16" s="30"/>
    </row>
    <row r="17" spans="2:11">
      <c r="B17" s="28" t="s">
        <v>43</v>
      </c>
      <c r="C17" s="27" t="s">
        <v>171</v>
      </c>
      <c r="D17" s="28">
        <v>1</v>
      </c>
      <c r="E17" s="28">
        <v>0.45</v>
      </c>
      <c r="F17" s="28">
        <v>2.2000000000000002</v>
      </c>
      <c r="G17" s="28">
        <f>+'Terracería fundaciones'!G18+'Terracería fundaciones'!G19</f>
        <v>12</v>
      </c>
      <c r="H17" s="31">
        <f t="shared" si="0"/>
        <v>11.88</v>
      </c>
      <c r="I17" s="28" t="s">
        <v>10</v>
      </c>
      <c r="J17" s="30" t="s">
        <v>20</v>
      </c>
      <c r="K17" s="30"/>
    </row>
    <row r="18" spans="2:11">
      <c r="B18" s="28" t="s">
        <v>44</v>
      </c>
      <c r="C18" s="27" t="s">
        <v>172</v>
      </c>
      <c r="D18" s="28">
        <v>1</v>
      </c>
      <c r="E18" s="28">
        <v>0.5</v>
      </c>
      <c r="F18" s="28">
        <v>2.4</v>
      </c>
      <c r="G18" s="28">
        <f>+'Terracería fundaciones'!G20</f>
        <v>6</v>
      </c>
      <c r="H18" s="31">
        <f t="shared" si="0"/>
        <v>7.1999999999999993</v>
      </c>
      <c r="I18" s="28" t="s">
        <v>10</v>
      </c>
      <c r="J18" s="30" t="s">
        <v>20</v>
      </c>
      <c r="K18" s="30"/>
    </row>
    <row r="19" spans="2:11">
      <c r="B19" s="28" t="s">
        <v>45</v>
      </c>
      <c r="C19" s="27" t="s">
        <v>173</v>
      </c>
      <c r="D19" s="28">
        <v>1</v>
      </c>
      <c r="E19" s="28">
        <v>0.5</v>
      </c>
      <c r="F19" s="28">
        <v>2.6</v>
      </c>
      <c r="G19" s="28">
        <f>+'Terracería fundaciones'!G21+'Terracería fundaciones'!G22</f>
        <v>4</v>
      </c>
      <c r="H19" s="31">
        <f t="shared" si="0"/>
        <v>5.2</v>
      </c>
      <c r="I19" s="28" t="s">
        <v>10</v>
      </c>
      <c r="J19" s="30" t="s">
        <v>20</v>
      </c>
      <c r="K19" s="30"/>
    </row>
    <row r="20" spans="2:11">
      <c r="H20" s="33">
        <f>SUM(H10:H19)</f>
        <v>75.913700000000006</v>
      </c>
    </row>
    <row r="22" spans="2:11">
      <c r="B22" s="28" t="s">
        <v>46</v>
      </c>
      <c r="C22" s="27" t="s">
        <v>178</v>
      </c>
      <c r="D22" s="28">
        <v>0</v>
      </c>
      <c r="E22" s="28">
        <v>1</v>
      </c>
      <c r="F22" s="28">
        <v>1</v>
      </c>
      <c r="G22" s="28">
        <v>0</v>
      </c>
      <c r="H22" s="31">
        <f>D22*E22*F22*G22</f>
        <v>0</v>
      </c>
      <c r="I22" s="28" t="s">
        <v>133</v>
      </c>
      <c r="J22" s="30" t="s">
        <v>20</v>
      </c>
      <c r="K22" s="30" t="s">
        <v>136</v>
      </c>
    </row>
    <row r="23" spans="2:11">
      <c r="B23" s="28" t="s">
        <v>46</v>
      </c>
      <c r="C23" s="27" t="s">
        <v>178</v>
      </c>
      <c r="D23" s="28">
        <v>0</v>
      </c>
      <c r="E23" s="28">
        <v>1</v>
      </c>
      <c r="F23" s="28">
        <v>1</v>
      </c>
      <c r="G23" s="28">
        <v>0</v>
      </c>
      <c r="H23" s="31">
        <f t="shared" ref="H23:H31" si="1">D23*E23*F23*G23</f>
        <v>0</v>
      </c>
      <c r="I23" s="28" t="s">
        <v>133</v>
      </c>
      <c r="J23" s="30" t="s">
        <v>20</v>
      </c>
      <c r="K23" s="30" t="s">
        <v>137</v>
      </c>
    </row>
    <row r="24" spans="2:11">
      <c r="B24" s="28" t="s">
        <v>46</v>
      </c>
      <c r="C24" s="27" t="s">
        <v>178</v>
      </c>
      <c r="D24" s="28">
        <v>0</v>
      </c>
      <c r="E24" s="28">
        <v>1</v>
      </c>
      <c r="F24" s="28">
        <v>1</v>
      </c>
      <c r="G24" s="28">
        <v>0</v>
      </c>
      <c r="H24" s="31">
        <f t="shared" si="1"/>
        <v>0</v>
      </c>
      <c r="I24" s="28" t="s">
        <v>133</v>
      </c>
      <c r="J24" s="30" t="s">
        <v>20</v>
      </c>
      <c r="K24" s="30" t="s">
        <v>138</v>
      </c>
    </row>
    <row r="25" spans="2:11">
      <c r="B25" s="28" t="s">
        <v>46</v>
      </c>
      <c r="C25" s="27" t="s">
        <v>178</v>
      </c>
      <c r="D25" s="28">
        <v>0</v>
      </c>
      <c r="E25" s="28">
        <v>1</v>
      </c>
      <c r="F25" s="28">
        <v>1</v>
      </c>
      <c r="G25" s="28">
        <v>0</v>
      </c>
      <c r="H25" s="31">
        <f t="shared" si="1"/>
        <v>0</v>
      </c>
      <c r="I25" s="28" t="s">
        <v>133</v>
      </c>
      <c r="J25" s="30" t="s">
        <v>20</v>
      </c>
      <c r="K25" s="30" t="s">
        <v>139</v>
      </c>
    </row>
    <row r="26" spans="2:11">
      <c r="B26" s="28" t="s">
        <v>46</v>
      </c>
      <c r="C26" s="27" t="s">
        <v>178</v>
      </c>
      <c r="D26" s="28">
        <v>0</v>
      </c>
      <c r="E26" s="28">
        <v>1</v>
      </c>
      <c r="F26" s="28">
        <v>1</v>
      </c>
      <c r="G26" s="28">
        <v>0</v>
      </c>
      <c r="H26" s="31">
        <f t="shared" si="1"/>
        <v>0</v>
      </c>
      <c r="I26" s="28" t="s">
        <v>133</v>
      </c>
      <c r="J26" s="30" t="s">
        <v>20</v>
      </c>
      <c r="K26" s="30" t="s">
        <v>140</v>
      </c>
    </row>
    <row r="27" spans="2:11">
      <c r="B27" s="28" t="s">
        <v>46</v>
      </c>
      <c r="C27" s="27" t="s">
        <v>178</v>
      </c>
      <c r="D27" s="28">
        <v>0</v>
      </c>
      <c r="E27" s="28">
        <v>1</v>
      </c>
      <c r="F27" s="28">
        <v>1</v>
      </c>
      <c r="G27" s="28">
        <v>0</v>
      </c>
      <c r="H27" s="31">
        <f t="shared" si="1"/>
        <v>0</v>
      </c>
      <c r="I27" s="28" t="s">
        <v>133</v>
      </c>
      <c r="J27" s="30" t="s">
        <v>20</v>
      </c>
      <c r="K27" s="30" t="s">
        <v>141</v>
      </c>
    </row>
    <row r="28" spans="2:11">
      <c r="B28" s="28" t="s">
        <v>46</v>
      </c>
      <c r="C28" s="27" t="s">
        <v>178</v>
      </c>
      <c r="D28" s="28">
        <v>0</v>
      </c>
      <c r="E28" s="28">
        <v>1</v>
      </c>
      <c r="F28" s="28">
        <v>1</v>
      </c>
      <c r="G28" s="28">
        <v>0</v>
      </c>
      <c r="H28" s="31">
        <f t="shared" si="1"/>
        <v>0</v>
      </c>
      <c r="I28" s="28" t="s">
        <v>133</v>
      </c>
      <c r="J28" s="30" t="s">
        <v>20</v>
      </c>
      <c r="K28" s="30" t="s">
        <v>142</v>
      </c>
    </row>
    <row r="29" spans="2:11">
      <c r="B29" s="28" t="s">
        <v>46</v>
      </c>
      <c r="C29" s="27" t="s">
        <v>178</v>
      </c>
      <c r="D29" s="28">
        <v>0</v>
      </c>
      <c r="E29" s="28">
        <v>1</v>
      </c>
      <c r="F29" s="28">
        <v>1</v>
      </c>
      <c r="G29" s="28">
        <v>0</v>
      </c>
      <c r="H29" s="31">
        <f t="shared" si="1"/>
        <v>0</v>
      </c>
      <c r="I29" s="28" t="s">
        <v>133</v>
      </c>
      <c r="J29" s="30" t="s">
        <v>20</v>
      </c>
      <c r="K29" s="30" t="s">
        <v>143</v>
      </c>
    </row>
    <row r="30" spans="2:11">
      <c r="B30" s="28" t="s">
        <v>46</v>
      </c>
      <c r="C30" s="27" t="s">
        <v>178</v>
      </c>
      <c r="D30" s="28">
        <v>0</v>
      </c>
      <c r="E30" s="28">
        <v>1</v>
      </c>
      <c r="F30" s="28">
        <v>1</v>
      </c>
      <c r="G30" s="28">
        <v>0</v>
      </c>
      <c r="H30" s="31">
        <f t="shared" si="1"/>
        <v>0</v>
      </c>
      <c r="I30" s="28" t="s">
        <v>133</v>
      </c>
      <c r="J30" s="30" t="s">
        <v>20</v>
      </c>
      <c r="K30" s="30" t="s">
        <v>144</v>
      </c>
    </row>
    <row r="31" spans="2:11">
      <c r="B31" s="28" t="s">
        <v>46</v>
      </c>
      <c r="C31" s="27" t="s">
        <v>178</v>
      </c>
      <c r="D31" s="28">
        <v>0</v>
      </c>
      <c r="E31" s="28">
        <v>1</v>
      </c>
      <c r="F31" s="28">
        <v>1</v>
      </c>
      <c r="G31" s="28">
        <v>0</v>
      </c>
      <c r="H31" s="31">
        <f t="shared" si="1"/>
        <v>0</v>
      </c>
      <c r="I31" s="28" t="s">
        <v>133</v>
      </c>
      <c r="J31" s="30" t="s">
        <v>20</v>
      </c>
      <c r="K31" s="30" t="s">
        <v>145</v>
      </c>
    </row>
    <row r="32" spans="2:11">
      <c r="B32" s="28" t="s">
        <v>46</v>
      </c>
      <c r="C32" s="27" t="s">
        <v>178</v>
      </c>
      <c r="D32" s="28">
        <v>0</v>
      </c>
      <c r="E32" s="28">
        <v>1</v>
      </c>
      <c r="F32" s="28">
        <v>1</v>
      </c>
      <c r="G32" s="28">
        <v>0</v>
      </c>
      <c r="H32" s="31">
        <f t="shared" ref="H32:H40" si="2">D32*E32*F32*G32</f>
        <v>0</v>
      </c>
      <c r="I32" s="28" t="s">
        <v>133</v>
      </c>
      <c r="J32" s="30" t="s">
        <v>20</v>
      </c>
      <c r="K32" s="30" t="s">
        <v>146</v>
      </c>
    </row>
    <row r="33" spans="2:11">
      <c r="B33" s="28" t="s">
        <v>46</v>
      </c>
      <c r="C33" s="27" t="s">
        <v>178</v>
      </c>
      <c r="D33" s="28">
        <v>6</v>
      </c>
      <c r="E33" s="28">
        <v>1</v>
      </c>
      <c r="F33" s="28">
        <v>1</v>
      </c>
      <c r="G33" s="28">
        <v>3</v>
      </c>
      <c r="H33" s="31">
        <f t="shared" si="2"/>
        <v>18</v>
      </c>
      <c r="I33" s="28" t="s">
        <v>133</v>
      </c>
      <c r="J33" s="30" t="s">
        <v>20</v>
      </c>
      <c r="K33" s="30" t="s">
        <v>147</v>
      </c>
    </row>
    <row r="34" spans="2:11">
      <c r="B34" s="28" t="s">
        <v>46</v>
      </c>
      <c r="C34" s="27" t="s">
        <v>178</v>
      </c>
      <c r="D34" s="28">
        <v>6</v>
      </c>
      <c r="E34" s="28">
        <v>1</v>
      </c>
      <c r="F34" s="28">
        <v>1</v>
      </c>
      <c r="G34" s="28">
        <v>3</v>
      </c>
      <c r="H34" s="31">
        <f t="shared" si="2"/>
        <v>18</v>
      </c>
      <c r="I34" s="28" t="s">
        <v>133</v>
      </c>
      <c r="J34" s="30" t="s">
        <v>20</v>
      </c>
      <c r="K34" s="30" t="s">
        <v>148</v>
      </c>
    </row>
    <row r="35" spans="2:11">
      <c r="B35" s="28" t="s">
        <v>46</v>
      </c>
      <c r="C35" s="27" t="s">
        <v>178</v>
      </c>
      <c r="D35" s="28">
        <v>0</v>
      </c>
      <c r="E35" s="28">
        <v>1</v>
      </c>
      <c r="F35" s="28">
        <v>1</v>
      </c>
      <c r="G35" s="28">
        <v>0</v>
      </c>
      <c r="H35" s="31">
        <f t="shared" si="2"/>
        <v>0</v>
      </c>
      <c r="I35" s="28" t="s">
        <v>133</v>
      </c>
      <c r="J35" s="30" t="s">
        <v>20</v>
      </c>
      <c r="K35" s="30" t="s">
        <v>149</v>
      </c>
    </row>
    <row r="36" spans="2:11">
      <c r="B36" s="28" t="s">
        <v>46</v>
      </c>
      <c r="C36" s="27" t="s">
        <v>178</v>
      </c>
      <c r="D36" s="28">
        <v>6</v>
      </c>
      <c r="E36" s="28">
        <v>1</v>
      </c>
      <c r="F36" s="28">
        <v>1</v>
      </c>
      <c r="G36" s="28">
        <v>3</v>
      </c>
      <c r="H36" s="31">
        <f t="shared" si="2"/>
        <v>18</v>
      </c>
      <c r="I36" s="28" t="s">
        <v>133</v>
      </c>
      <c r="J36" s="30" t="s">
        <v>20</v>
      </c>
      <c r="K36" s="30" t="s">
        <v>150</v>
      </c>
    </row>
    <row r="37" spans="2:11">
      <c r="B37" s="28" t="s">
        <v>46</v>
      </c>
      <c r="C37" s="27" t="s">
        <v>178</v>
      </c>
      <c r="D37" s="28">
        <v>6</v>
      </c>
      <c r="E37" s="28">
        <v>1</v>
      </c>
      <c r="F37" s="28">
        <v>1</v>
      </c>
      <c r="G37" s="28">
        <v>3</v>
      </c>
      <c r="H37" s="31">
        <f t="shared" si="2"/>
        <v>18</v>
      </c>
      <c r="I37" s="28" t="s">
        <v>133</v>
      </c>
      <c r="J37" s="30" t="s">
        <v>20</v>
      </c>
      <c r="K37" s="30" t="s">
        <v>151</v>
      </c>
    </row>
    <row r="38" spans="2:11">
      <c r="B38" s="28" t="s">
        <v>46</v>
      </c>
      <c r="C38" s="27" t="s">
        <v>178</v>
      </c>
      <c r="D38" s="28">
        <v>6</v>
      </c>
      <c r="E38" s="28">
        <v>1</v>
      </c>
      <c r="F38" s="28">
        <v>1</v>
      </c>
      <c r="G38" s="28">
        <v>3</v>
      </c>
      <c r="H38" s="31">
        <f t="shared" si="2"/>
        <v>18</v>
      </c>
      <c r="I38" s="28" t="s">
        <v>133</v>
      </c>
      <c r="J38" s="30" t="s">
        <v>20</v>
      </c>
      <c r="K38" s="30" t="s">
        <v>152</v>
      </c>
    </row>
    <row r="39" spans="2:11">
      <c r="B39" s="28" t="s">
        <v>46</v>
      </c>
      <c r="C39" s="27" t="s">
        <v>178</v>
      </c>
      <c r="D39" s="28">
        <v>2</v>
      </c>
      <c r="E39" s="28">
        <v>1</v>
      </c>
      <c r="F39" s="28">
        <v>1</v>
      </c>
      <c r="G39" s="28">
        <v>3</v>
      </c>
      <c r="H39" s="31">
        <f t="shared" si="2"/>
        <v>6</v>
      </c>
      <c r="I39" s="28" t="s">
        <v>133</v>
      </c>
      <c r="J39" s="30" t="s">
        <v>20</v>
      </c>
      <c r="K39" s="30" t="s">
        <v>153</v>
      </c>
    </row>
    <row r="40" spans="2:11">
      <c r="B40" s="28" t="s">
        <v>46</v>
      </c>
      <c r="C40" s="27" t="s">
        <v>178</v>
      </c>
      <c r="D40" s="28">
        <v>2</v>
      </c>
      <c r="E40" s="28">
        <v>1</v>
      </c>
      <c r="F40" s="28">
        <v>1</v>
      </c>
      <c r="G40" s="28">
        <v>3</v>
      </c>
      <c r="H40" s="31">
        <f t="shared" si="2"/>
        <v>6</v>
      </c>
      <c r="I40" s="28" t="s">
        <v>133</v>
      </c>
      <c r="J40" s="30" t="s">
        <v>20</v>
      </c>
      <c r="K40" s="30" t="s">
        <v>154</v>
      </c>
    </row>
    <row r="41" spans="2:11">
      <c r="H41" s="33">
        <f>SUM(H22:H40)</f>
        <v>102</v>
      </c>
    </row>
  </sheetData>
  <mergeCells count="1">
    <mergeCell ref="B3:K3"/>
  </mergeCells>
  <phoneticPr fontId="7" type="noConversion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S67"/>
  <sheetViews>
    <sheetView zoomScale="80" zoomScaleNormal="80" workbookViewId="0">
      <pane ySplit="8" topLeftCell="A9" activePane="bottomLeft" state="frozen"/>
      <selection pane="bottomLeft" activeCell="B2" sqref="B2"/>
    </sheetView>
  </sheetViews>
  <sheetFormatPr baseColWidth="10" defaultColWidth="11.5703125" defaultRowHeight="16.5"/>
  <cols>
    <col min="1" max="1" width="11.5703125" style="19"/>
    <col min="2" max="2" width="75.7109375" style="19" customWidth="1"/>
    <col min="3" max="3" width="21.28515625" style="37" customWidth="1"/>
    <col min="4" max="7" width="16.7109375" style="37" customWidth="1"/>
    <col min="8" max="11" width="13.7109375" style="37" customWidth="1"/>
    <col min="12" max="12" width="17.28515625" style="37" bestFit="1" customWidth="1"/>
    <col min="13" max="16384" width="11.5703125" style="19"/>
  </cols>
  <sheetData>
    <row r="3" spans="1:19">
      <c r="A3" s="135" t="s">
        <v>12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</row>
    <row r="4" spans="1:19">
      <c r="A4" s="19" t="s">
        <v>13</v>
      </c>
      <c r="B4" s="116" t="e">
        <f>+Presupuesto!#REF!</f>
        <v>#REF!</v>
      </c>
      <c r="L4" s="38"/>
    </row>
    <row r="5" spans="1:19">
      <c r="A5" s="19" t="s">
        <v>14</v>
      </c>
      <c r="L5" s="39"/>
    </row>
    <row r="6" spans="1:19">
      <c r="A6" s="22"/>
      <c r="B6" s="22"/>
      <c r="C6" s="40"/>
      <c r="D6" s="40"/>
      <c r="E6" s="40"/>
      <c r="F6" s="40"/>
      <c r="G6" s="40"/>
      <c r="H6" s="40"/>
      <c r="I6" s="40"/>
      <c r="J6" s="41"/>
      <c r="K6" s="41"/>
      <c r="L6" s="42"/>
    </row>
    <row r="7" spans="1:19">
      <c r="D7" s="43" t="s">
        <v>55</v>
      </c>
      <c r="E7" s="43" t="s">
        <v>56</v>
      </c>
      <c r="F7" s="43" t="s">
        <v>27</v>
      </c>
      <c r="G7" s="43" t="s">
        <v>57</v>
      </c>
      <c r="L7" s="39"/>
    </row>
    <row r="8" spans="1:19">
      <c r="A8" s="25" t="s">
        <v>22</v>
      </c>
      <c r="B8" s="25" t="s">
        <v>15</v>
      </c>
      <c r="C8" s="44" t="s">
        <v>25</v>
      </c>
      <c r="D8" s="44" t="s">
        <v>47</v>
      </c>
      <c r="E8" s="44" t="s">
        <v>48</v>
      </c>
      <c r="F8" s="44" t="s">
        <v>49</v>
      </c>
      <c r="G8" s="44" t="s">
        <v>50</v>
      </c>
      <c r="H8" s="44" t="s">
        <v>18</v>
      </c>
      <c r="I8" s="44" t="s">
        <v>24</v>
      </c>
      <c r="J8" s="44" t="s">
        <v>19</v>
      </c>
      <c r="K8" s="45" t="s">
        <v>23</v>
      </c>
      <c r="L8" s="44" t="s">
        <v>21</v>
      </c>
      <c r="M8" s="46"/>
    </row>
    <row r="9" spans="1:19" s="55" customFormat="1">
      <c r="A9" s="50">
        <f>+Presupuesto!B29</f>
        <v>3.03</v>
      </c>
      <c r="B9" s="50" t="str">
        <f>+Presupuesto!C29</f>
        <v>PAREDES DE BLOQUE</v>
      </c>
      <c r="C9" s="52"/>
      <c r="D9" s="52"/>
      <c r="E9" s="52"/>
      <c r="F9" s="52"/>
      <c r="G9" s="52"/>
      <c r="H9" s="52"/>
      <c r="I9" s="52"/>
      <c r="J9" s="52"/>
      <c r="K9" s="53"/>
      <c r="L9" s="54"/>
      <c r="M9" s="20"/>
      <c r="N9" s="20"/>
      <c r="O9" s="20"/>
      <c r="P9" s="20"/>
      <c r="Q9" s="20"/>
      <c r="R9" s="20"/>
      <c r="S9" s="20"/>
    </row>
    <row r="10" spans="1:19">
      <c r="A10" s="26" t="s">
        <v>189</v>
      </c>
      <c r="B10" s="27" t="s">
        <v>136</v>
      </c>
      <c r="C10" s="47" t="s">
        <v>179</v>
      </c>
      <c r="D10" s="47"/>
      <c r="E10" s="47"/>
      <c r="F10" s="47"/>
      <c r="G10" s="47"/>
      <c r="H10" s="47">
        <v>5.2</v>
      </c>
      <c r="I10" s="47">
        <v>1.4</v>
      </c>
      <c r="J10" s="47">
        <f>(H10*I10)-D10-E10-F10-G10</f>
        <v>7.2799999999999994</v>
      </c>
      <c r="K10" s="56" t="s">
        <v>26</v>
      </c>
      <c r="L10" s="49" t="s">
        <v>51</v>
      </c>
    </row>
    <row r="11" spans="1:19">
      <c r="A11" s="26" t="s">
        <v>189</v>
      </c>
      <c r="B11" s="27" t="s">
        <v>137</v>
      </c>
      <c r="C11" s="47" t="s">
        <v>180</v>
      </c>
      <c r="D11" s="47"/>
      <c r="E11" s="47"/>
      <c r="F11" s="47"/>
      <c r="G11" s="47"/>
      <c r="H11" s="47">
        <v>8.4600000000000009</v>
      </c>
      <c r="I11" s="47">
        <v>1.4</v>
      </c>
      <c r="J11" s="47">
        <f>(H11*I11)-D11-E11-F11-G11</f>
        <v>11.844000000000001</v>
      </c>
      <c r="K11" s="56" t="s">
        <v>26</v>
      </c>
      <c r="L11" s="49" t="s">
        <v>51</v>
      </c>
    </row>
    <row r="12" spans="1:19">
      <c r="A12" s="26" t="s">
        <v>189</v>
      </c>
      <c r="B12" s="27" t="s">
        <v>138</v>
      </c>
      <c r="C12" s="47" t="s">
        <v>179</v>
      </c>
      <c r="D12" s="47"/>
      <c r="E12" s="47"/>
      <c r="F12" s="47"/>
      <c r="G12" s="47"/>
      <c r="H12" s="47">
        <v>6</v>
      </c>
      <c r="I12" s="47">
        <v>1.9</v>
      </c>
      <c r="J12" s="47">
        <f t="shared" ref="J12:J23" si="0">(H12*I12)-D12-E12-F12-G12</f>
        <v>11.399999999999999</v>
      </c>
      <c r="K12" s="56" t="s">
        <v>26</v>
      </c>
      <c r="L12" s="49" t="s">
        <v>51</v>
      </c>
    </row>
    <row r="13" spans="1:19">
      <c r="A13" s="26" t="s">
        <v>189</v>
      </c>
      <c r="B13" s="27" t="s">
        <v>139</v>
      </c>
      <c r="C13" s="47" t="s">
        <v>182</v>
      </c>
      <c r="D13" s="47"/>
      <c r="E13" s="47"/>
      <c r="F13" s="47"/>
      <c r="G13" s="47"/>
      <c r="H13" s="47">
        <v>8.8000000000000007</v>
      </c>
      <c r="I13" s="47">
        <v>1.9</v>
      </c>
      <c r="J13" s="47">
        <f>(H13*I13)-D13-E13-F13-G13</f>
        <v>16.72</v>
      </c>
      <c r="K13" s="56" t="s">
        <v>26</v>
      </c>
      <c r="L13" s="49" t="s">
        <v>51</v>
      </c>
    </row>
    <row r="14" spans="1:19">
      <c r="A14" s="26" t="s">
        <v>189</v>
      </c>
      <c r="B14" s="27" t="s">
        <v>140</v>
      </c>
      <c r="C14" s="47" t="s">
        <v>179</v>
      </c>
      <c r="D14" s="47"/>
      <c r="E14" s="47"/>
      <c r="F14" s="47"/>
      <c r="G14" s="47"/>
      <c r="H14" s="47">
        <v>5.2</v>
      </c>
      <c r="I14" s="47">
        <v>1.9</v>
      </c>
      <c r="J14" s="47">
        <f t="shared" si="0"/>
        <v>9.879999999999999</v>
      </c>
      <c r="K14" s="56" t="s">
        <v>26</v>
      </c>
      <c r="L14" s="49" t="s">
        <v>51</v>
      </c>
    </row>
    <row r="15" spans="1:19">
      <c r="A15" s="26" t="s">
        <v>189</v>
      </c>
      <c r="B15" s="27" t="s">
        <v>141</v>
      </c>
      <c r="C15" s="47" t="s">
        <v>179</v>
      </c>
      <c r="D15" s="47"/>
      <c r="E15" s="47"/>
      <c r="F15" s="47"/>
      <c r="G15" s="47"/>
      <c r="H15" s="47">
        <v>6</v>
      </c>
      <c r="I15" s="47">
        <v>2.4</v>
      </c>
      <c r="J15" s="47">
        <f t="shared" si="0"/>
        <v>14.399999999999999</v>
      </c>
      <c r="K15" s="56" t="s">
        <v>26</v>
      </c>
      <c r="L15" s="49" t="s">
        <v>51</v>
      </c>
    </row>
    <row r="16" spans="1:19">
      <c r="A16" s="26" t="s">
        <v>189</v>
      </c>
      <c r="B16" s="27" t="s">
        <v>142</v>
      </c>
      <c r="C16" s="47" t="s">
        <v>181</v>
      </c>
      <c r="D16" s="47"/>
      <c r="E16" s="47"/>
      <c r="F16" s="47"/>
      <c r="G16" s="47"/>
      <c r="H16" s="47">
        <v>6.14</v>
      </c>
      <c r="I16" s="47">
        <v>2.9</v>
      </c>
      <c r="J16" s="47">
        <f t="shared" si="0"/>
        <v>17.805999999999997</v>
      </c>
      <c r="K16" s="56" t="s">
        <v>26</v>
      </c>
      <c r="L16" s="49" t="s">
        <v>51</v>
      </c>
    </row>
    <row r="17" spans="1:12">
      <c r="A17" s="26" t="s">
        <v>189</v>
      </c>
      <c r="B17" s="27" t="s">
        <v>143</v>
      </c>
      <c r="C17" s="47" t="s">
        <v>183</v>
      </c>
      <c r="D17" s="47"/>
      <c r="E17" s="47"/>
      <c r="F17" s="47"/>
      <c r="G17" s="47"/>
      <c r="H17" s="47">
        <v>4</v>
      </c>
      <c r="I17" s="47">
        <v>2.9</v>
      </c>
      <c r="J17" s="47">
        <f t="shared" si="0"/>
        <v>11.6</v>
      </c>
      <c r="K17" s="56" t="s">
        <v>26</v>
      </c>
      <c r="L17" s="49" t="s">
        <v>51</v>
      </c>
    </row>
    <row r="18" spans="1:12">
      <c r="A18" s="26" t="s">
        <v>189</v>
      </c>
      <c r="B18" s="27" t="s">
        <v>144</v>
      </c>
      <c r="C18" s="47" t="s">
        <v>185</v>
      </c>
      <c r="D18" s="47"/>
      <c r="E18" s="47"/>
      <c r="F18" s="47"/>
      <c r="G18" s="47"/>
      <c r="H18" s="47">
        <v>6</v>
      </c>
      <c r="I18" s="47">
        <v>2.9</v>
      </c>
      <c r="J18" s="47">
        <f t="shared" si="0"/>
        <v>17.399999999999999</v>
      </c>
      <c r="K18" s="56" t="s">
        <v>26</v>
      </c>
      <c r="L18" s="49" t="s">
        <v>51</v>
      </c>
    </row>
    <row r="19" spans="1:12">
      <c r="A19" s="26" t="s">
        <v>189</v>
      </c>
      <c r="B19" s="27" t="s">
        <v>145</v>
      </c>
      <c r="C19" s="47" t="s">
        <v>185</v>
      </c>
      <c r="D19" s="47"/>
      <c r="E19" s="47"/>
      <c r="F19" s="47"/>
      <c r="G19" s="47"/>
      <c r="H19" s="47">
        <v>6</v>
      </c>
      <c r="I19" s="47">
        <v>2.9</v>
      </c>
      <c r="J19" s="47">
        <f t="shared" si="0"/>
        <v>17.399999999999999</v>
      </c>
      <c r="K19" s="56" t="s">
        <v>26</v>
      </c>
      <c r="L19" s="49" t="s">
        <v>51</v>
      </c>
    </row>
    <row r="20" spans="1:12">
      <c r="A20" s="26" t="s">
        <v>189</v>
      </c>
      <c r="B20" s="27" t="s">
        <v>146</v>
      </c>
      <c r="C20" s="47" t="s">
        <v>185</v>
      </c>
      <c r="D20" s="47"/>
      <c r="E20" s="47"/>
      <c r="F20" s="47"/>
      <c r="G20" s="47"/>
      <c r="H20" s="47">
        <v>9.36</v>
      </c>
      <c r="I20" s="47">
        <v>2.9</v>
      </c>
      <c r="J20" s="47">
        <f>(H20*I20)-D20-E20-F20-G20</f>
        <v>27.143999999999998</v>
      </c>
      <c r="K20" s="56" t="s">
        <v>26</v>
      </c>
      <c r="L20" s="49" t="s">
        <v>51</v>
      </c>
    </row>
    <row r="21" spans="1:12">
      <c r="A21" s="26"/>
      <c r="B21" s="27"/>
      <c r="C21" s="47" t="s">
        <v>179</v>
      </c>
      <c r="D21" s="47"/>
      <c r="E21" s="47"/>
      <c r="F21" s="47"/>
      <c r="G21" s="47"/>
      <c r="H21" s="138" t="s">
        <v>5</v>
      </c>
      <c r="I21" s="138"/>
      <c r="J21" s="57">
        <f>SUM(J10:J20)</f>
        <v>162.874</v>
      </c>
      <c r="K21" s="48" t="s">
        <v>26</v>
      </c>
      <c r="L21" s="49"/>
    </row>
    <row r="22" spans="1:12">
      <c r="A22" s="26"/>
      <c r="B22" s="27"/>
      <c r="C22" s="47"/>
      <c r="D22" s="47"/>
      <c r="E22" s="47"/>
      <c r="F22" s="47"/>
      <c r="G22" s="47"/>
      <c r="H22" s="48"/>
      <c r="I22" s="48"/>
      <c r="J22" s="48"/>
      <c r="K22" s="48"/>
      <c r="L22" s="49"/>
    </row>
    <row r="23" spans="1:12">
      <c r="A23" s="26" t="s">
        <v>190</v>
      </c>
      <c r="B23" s="27" t="s">
        <v>147</v>
      </c>
      <c r="C23" s="47" t="s">
        <v>179</v>
      </c>
      <c r="D23" s="47"/>
      <c r="E23" s="47"/>
      <c r="F23" s="47"/>
      <c r="G23" s="47"/>
      <c r="H23" s="47">
        <v>6</v>
      </c>
      <c r="I23" s="47">
        <v>3.4</v>
      </c>
      <c r="J23" s="47">
        <f t="shared" si="0"/>
        <v>20.399999999999999</v>
      </c>
      <c r="K23" s="56" t="s">
        <v>26</v>
      </c>
      <c r="L23" s="49" t="s">
        <v>51</v>
      </c>
    </row>
    <row r="24" spans="1:12">
      <c r="A24" s="26" t="s">
        <v>190</v>
      </c>
      <c r="B24" s="27" t="s">
        <v>148</v>
      </c>
      <c r="C24" s="47" t="s">
        <v>179</v>
      </c>
      <c r="D24" s="47"/>
      <c r="E24" s="47"/>
      <c r="F24" s="47"/>
      <c r="G24" s="47"/>
      <c r="H24" s="47">
        <v>6</v>
      </c>
      <c r="I24" s="47">
        <v>4.4000000000000004</v>
      </c>
      <c r="J24" s="47">
        <f t="shared" ref="J24:J30" si="1">(H24*I24)-D24-E24-F24-G24</f>
        <v>26.400000000000002</v>
      </c>
      <c r="K24" s="56" t="s">
        <v>26</v>
      </c>
      <c r="L24" s="49" t="s">
        <v>51</v>
      </c>
    </row>
    <row r="25" spans="1:12">
      <c r="A25" s="26" t="s">
        <v>190</v>
      </c>
      <c r="B25" s="27" t="s">
        <v>149</v>
      </c>
      <c r="C25" s="47" t="s">
        <v>184</v>
      </c>
      <c r="D25" s="47"/>
      <c r="E25" s="47"/>
      <c r="F25" s="47"/>
      <c r="G25" s="47"/>
      <c r="H25" s="47">
        <v>1.97</v>
      </c>
      <c r="I25" s="47">
        <v>4.4000000000000004</v>
      </c>
      <c r="J25" s="47">
        <f t="shared" si="1"/>
        <v>8.668000000000001</v>
      </c>
      <c r="K25" s="56" t="s">
        <v>26</v>
      </c>
      <c r="L25" s="49" t="s">
        <v>51</v>
      </c>
    </row>
    <row r="26" spans="1:12">
      <c r="A26" s="26" t="s">
        <v>190</v>
      </c>
      <c r="B26" s="27" t="s">
        <v>150</v>
      </c>
      <c r="C26" s="47" t="s">
        <v>179</v>
      </c>
      <c r="D26" s="47"/>
      <c r="E26" s="47"/>
      <c r="F26" s="47"/>
      <c r="G26" s="47"/>
      <c r="H26" s="47">
        <v>6</v>
      </c>
      <c r="I26" s="47">
        <v>5.4</v>
      </c>
      <c r="J26" s="47">
        <f t="shared" si="1"/>
        <v>32.400000000000006</v>
      </c>
      <c r="K26" s="56" t="s">
        <v>26</v>
      </c>
      <c r="L26" s="49" t="s">
        <v>51</v>
      </c>
    </row>
    <row r="27" spans="1:12">
      <c r="A27" s="26" t="s">
        <v>190</v>
      </c>
      <c r="B27" s="27" t="s">
        <v>151</v>
      </c>
      <c r="C27" s="47" t="s">
        <v>184</v>
      </c>
      <c r="D27" s="47"/>
      <c r="E27" s="47"/>
      <c r="F27" s="47"/>
      <c r="G27" s="47"/>
      <c r="H27" s="47">
        <v>6</v>
      </c>
      <c r="I27" s="47">
        <v>5.4</v>
      </c>
      <c r="J27" s="47">
        <f t="shared" si="1"/>
        <v>32.400000000000006</v>
      </c>
      <c r="K27" s="56" t="s">
        <v>26</v>
      </c>
      <c r="L27" s="49" t="s">
        <v>51</v>
      </c>
    </row>
    <row r="28" spans="1:12">
      <c r="A28" s="26" t="s">
        <v>190</v>
      </c>
      <c r="B28" s="27" t="s">
        <v>152</v>
      </c>
      <c r="C28" s="47" t="s">
        <v>179</v>
      </c>
      <c r="D28" s="47"/>
      <c r="E28" s="47"/>
      <c r="F28" s="47"/>
      <c r="G28" s="47"/>
      <c r="H28" s="47">
        <v>6</v>
      </c>
      <c r="I28" s="47">
        <v>6.4</v>
      </c>
      <c r="J28" s="47">
        <f t="shared" si="1"/>
        <v>38.400000000000006</v>
      </c>
      <c r="K28" s="56" t="s">
        <v>26</v>
      </c>
      <c r="L28" s="49" t="s">
        <v>51</v>
      </c>
    </row>
    <row r="29" spans="1:12">
      <c r="A29" s="26" t="s">
        <v>190</v>
      </c>
      <c r="B29" s="27" t="s">
        <v>153</v>
      </c>
      <c r="C29" s="47" t="s">
        <v>179</v>
      </c>
      <c r="D29" s="47"/>
      <c r="E29" s="47"/>
      <c r="F29" s="47"/>
      <c r="G29" s="47"/>
      <c r="H29" s="47">
        <v>1.65</v>
      </c>
      <c r="I29" s="47">
        <v>7.4</v>
      </c>
      <c r="J29" s="47">
        <f t="shared" si="1"/>
        <v>12.209999999999999</v>
      </c>
      <c r="K29" s="56" t="s">
        <v>26</v>
      </c>
      <c r="L29" s="49" t="s">
        <v>51</v>
      </c>
    </row>
    <row r="30" spans="1:12">
      <c r="A30" s="26" t="s">
        <v>190</v>
      </c>
      <c r="B30" s="27" t="s">
        <v>154</v>
      </c>
      <c r="C30" s="47" t="s">
        <v>179</v>
      </c>
      <c r="D30" s="47"/>
      <c r="E30" s="47"/>
      <c r="F30" s="47"/>
      <c r="G30" s="47"/>
      <c r="H30" s="47">
        <v>2.35</v>
      </c>
      <c r="I30" s="47">
        <v>7.4</v>
      </c>
      <c r="J30" s="47">
        <f t="shared" si="1"/>
        <v>17.39</v>
      </c>
      <c r="K30" s="56" t="s">
        <v>26</v>
      </c>
      <c r="L30" s="49" t="s">
        <v>51</v>
      </c>
    </row>
    <row r="31" spans="1:12">
      <c r="A31" s="26"/>
      <c r="B31" s="27"/>
      <c r="C31" s="47" t="s">
        <v>179</v>
      </c>
      <c r="D31" s="47"/>
      <c r="E31" s="47"/>
      <c r="F31" s="47"/>
      <c r="G31" s="47"/>
      <c r="H31" s="138" t="s">
        <v>5</v>
      </c>
      <c r="I31" s="138"/>
      <c r="J31" s="57">
        <f>SUM(J23:J30)</f>
        <v>188.26800000000003</v>
      </c>
      <c r="K31" s="48" t="s">
        <v>26</v>
      </c>
      <c r="L31" s="49"/>
    </row>
    <row r="32" spans="1:12">
      <c r="A32" s="26"/>
      <c r="B32" s="27"/>
      <c r="C32" s="47"/>
      <c r="D32" s="47"/>
      <c r="E32" s="47"/>
      <c r="F32" s="47"/>
      <c r="G32" s="47"/>
      <c r="H32" s="48"/>
      <c r="I32" s="48"/>
      <c r="J32" s="48"/>
      <c r="K32" s="48"/>
      <c r="L32" s="49"/>
    </row>
    <row r="33" spans="1:12">
      <c r="A33" s="50" t="s">
        <v>41</v>
      </c>
      <c r="B33" s="51" t="s">
        <v>58</v>
      </c>
      <c r="C33" s="52"/>
      <c r="D33" s="52"/>
      <c r="E33" s="52"/>
      <c r="F33" s="52"/>
      <c r="G33" s="52"/>
      <c r="H33" s="52"/>
      <c r="I33" s="52"/>
      <c r="J33" s="52"/>
      <c r="K33" s="52"/>
      <c r="L33" s="54"/>
    </row>
    <row r="34" spans="1:12" ht="33">
      <c r="A34" s="62" t="s">
        <v>41</v>
      </c>
      <c r="B34" s="58" t="s">
        <v>59</v>
      </c>
      <c r="C34" s="47"/>
      <c r="D34" s="47"/>
      <c r="E34" s="47"/>
      <c r="F34" s="47"/>
      <c r="G34" s="47">
        <f>60</f>
        <v>60</v>
      </c>
      <c r="H34" s="47">
        <v>0.2</v>
      </c>
      <c r="I34" s="47">
        <v>0.15</v>
      </c>
      <c r="J34" s="47">
        <f t="shared" ref="J34:J37" si="2">G34*H34*I34</f>
        <v>1.7999999999999998</v>
      </c>
      <c r="K34" s="47" t="s">
        <v>10</v>
      </c>
      <c r="L34" s="49" t="s">
        <v>60</v>
      </c>
    </row>
    <row r="35" spans="1:12" ht="33">
      <c r="A35" s="62" t="s">
        <v>41</v>
      </c>
      <c r="B35" s="58" t="s">
        <v>59</v>
      </c>
      <c r="C35" s="47"/>
      <c r="D35" s="47"/>
      <c r="E35" s="47"/>
      <c r="F35" s="47"/>
      <c r="G35" s="47">
        <f>60</f>
        <v>60</v>
      </c>
      <c r="H35" s="47">
        <v>0.2</v>
      </c>
      <c r="I35" s="47">
        <v>0.15</v>
      </c>
      <c r="J35" s="47">
        <f t="shared" si="2"/>
        <v>1.7999999999999998</v>
      </c>
      <c r="K35" s="47" t="s">
        <v>10</v>
      </c>
      <c r="L35" s="49" t="s">
        <v>60</v>
      </c>
    </row>
    <row r="36" spans="1:12" ht="33">
      <c r="A36" s="62" t="s">
        <v>41</v>
      </c>
      <c r="B36" s="58" t="s">
        <v>59</v>
      </c>
      <c r="C36" s="47"/>
      <c r="D36" s="47"/>
      <c r="E36" s="47"/>
      <c r="F36" s="47"/>
      <c r="G36" s="47">
        <f>5.8*6</f>
        <v>34.799999999999997</v>
      </c>
      <c r="H36" s="47">
        <v>0.2</v>
      </c>
      <c r="I36" s="47">
        <v>0.15</v>
      </c>
      <c r="J36" s="47">
        <f t="shared" si="2"/>
        <v>1.044</v>
      </c>
      <c r="K36" s="47" t="s">
        <v>10</v>
      </c>
      <c r="L36" s="49" t="s">
        <v>60</v>
      </c>
    </row>
    <row r="37" spans="1:12" ht="33">
      <c r="A37" s="62" t="s">
        <v>41</v>
      </c>
      <c r="B37" s="58" t="s">
        <v>59</v>
      </c>
      <c r="C37" s="47"/>
      <c r="D37" s="47"/>
      <c r="E37" s="47"/>
      <c r="F37" s="47"/>
      <c r="G37" s="47">
        <v>34.799999999999997</v>
      </c>
      <c r="H37" s="47">
        <v>0.2</v>
      </c>
      <c r="I37" s="47">
        <v>0.15</v>
      </c>
      <c r="J37" s="47">
        <f t="shared" si="2"/>
        <v>1.044</v>
      </c>
      <c r="K37" s="47" t="s">
        <v>10</v>
      </c>
      <c r="L37" s="49" t="s">
        <v>60</v>
      </c>
    </row>
    <row r="38" spans="1:12">
      <c r="A38" s="26"/>
      <c r="B38" s="27"/>
      <c r="C38" s="47"/>
      <c r="D38" s="47"/>
      <c r="E38" s="47"/>
      <c r="F38" s="47"/>
      <c r="G38" s="47"/>
      <c r="H38" s="138" t="s">
        <v>5</v>
      </c>
      <c r="I38" s="138"/>
      <c r="J38" s="91">
        <f>SUM(J34:J37)</f>
        <v>5.6880000000000006</v>
      </c>
      <c r="K38" s="48" t="s">
        <v>26</v>
      </c>
      <c r="L38" s="49"/>
    </row>
    <row r="39" spans="1:12">
      <c r="C39" s="21"/>
      <c r="D39" s="19"/>
      <c r="E39" s="19"/>
      <c r="F39" s="19"/>
      <c r="G39" s="19"/>
      <c r="H39" s="19"/>
      <c r="I39" s="19"/>
      <c r="J39" s="19"/>
      <c r="K39" s="19"/>
      <c r="L39" s="19"/>
    </row>
    <row r="40" spans="1:12">
      <c r="C40" s="21"/>
      <c r="D40" s="19"/>
      <c r="E40" s="19"/>
      <c r="F40" s="19"/>
      <c r="G40" s="19"/>
      <c r="H40" s="19"/>
      <c r="I40" s="19"/>
      <c r="J40" s="19"/>
      <c r="K40" s="19"/>
      <c r="L40" s="19"/>
    </row>
    <row r="46" spans="1:12">
      <c r="C46" s="44" t="s">
        <v>18</v>
      </c>
      <c r="D46" s="44" t="s">
        <v>24</v>
      </c>
      <c r="E46" s="44" t="s">
        <v>17</v>
      </c>
      <c r="F46" s="44" t="s">
        <v>212</v>
      </c>
      <c r="G46" s="44" t="s">
        <v>213</v>
      </c>
    </row>
    <row r="47" spans="1:12">
      <c r="C47" s="52"/>
      <c r="D47" s="52"/>
      <c r="E47" s="52"/>
      <c r="F47" s="52"/>
      <c r="G47" s="52"/>
    </row>
    <row r="48" spans="1:12">
      <c r="B48" s="27" t="s">
        <v>136</v>
      </c>
      <c r="C48" s="47">
        <v>5.2</v>
      </c>
      <c r="D48" s="47">
        <v>1.4</v>
      </c>
      <c r="E48" s="47">
        <v>0.9</v>
      </c>
      <c r="F48" s="28">
        <f>+E48-0.5</f>
        <v>0.4</v>
      </c>
      <c r="G48" s="28">
        <f>+C48*D48*F48</f>
        <v>2.9119999999999999</v>
      </c>
    </row>
    <row r="49" spans="2:7">
      <c r="B49" s="27" t="s">
        <v>137</v>
      </c>
      <c r="C49" s="47">
        <v>8.4600000000000009</v>
      </c>
      <c r="D49" s="47">
        <v>1.4</v>
      </c>
      <c r="E49" s="47">
        <v>0.9</v>
      </c>
      <c r="F49" s="28">
        <f t="shared" ref="F49:F66" si="3">+E49-0.5</f>
        <v>0.4</v>
      </c>
      <c r="G49" s="28">
        <f t="shared" ref="G49:G66" si="4">+C49*D49*F49</f>
        <v>4.7376000000000005</v>
      </c>
    </row>
    <row r="50" spans="2:7">
      <c r="B50" s="27" t="s">
        <v>138</v>
      </c>
      <c r="C50" s="47">
        <v>6</v>
      </c>
      <c r="D50" s="47">
        <v>1.9</v>
      </c>
      <c r="E50" s="47">
        <v>1.3</v>
      </c>
      <c r="F50" s="28">
        <f t="shared" si="3"/>
        <v>0.8</v>
      </c>
      <c r="G50" s="28">
        <f t="shared" si="4"/>
        <v>9.1199999999999992</v>
      </c>
    </row>
    <row r="51" spans="2:7">
      <c r="B51" s="27" t="s">
        <v>139</v>
      </c>
      <c r="C51" s="47">
        <v>8.8000000000000007</v>
      </c>
      <c r="D51" s="47">
        <v>1.9</v>
      </c>
      <c r="E51" s="47">
        <v>1.3</v>
      </c>
      <c r="F51" s="28">
        <f t="shared" si="3"/>
        <v>0.8</v>
      </c>
      <c r="G51" s="28">
        <f t="shared" si="4"/>
        <v>13.375999999999999</v>
      </c>
    </row>
    <row r="52" spans="2:7">
      <c r="B52" s="27" t="s">
        <v>140</v>
      </c>
      <c r="C52" s="47">
        <v>5.2</v>
      </c>
      <c r="D52" s="47">
        <v>1.9</v>
      </c>
      <c r="E52" s="47">
        <v>1.5</v>
      </c>
      <c r="F52" s="28">
        <f t="shared" si="3"/>
        <v>1</v>
      </c>
      <c r="G52" s="28">
        <f t="shared" si="4"/>
        <v>9.879999999999999</v>
      </c>
    </row>
    <row r="53" spans="2:7">
      <c r="B53" s="27" t="s">
        <v>141</v>
      </c>
      <c r="C53" s="47">
        <v>6</v>
      </c>
      <c r="D53" s="47">
        <v>2.4</v>
      </c>
      <c r="E53" s="47">
        <v>1.8</v>
      </c>
      <c r="F53" s="28">
        <f t="shared" si="3"/>
        <v>1.3</v>
      </c>
      <c r="G53" s="28">
        <f t="shared" si="4"/>
        <v>18.72</v>
      </c>
    </row>
    <row r="54" spans="2:7">
      <c r="B54" s="27" t="s">
        <v>142</v>
      </c>
      <c r="C54" s="47">
        <v>6.14</v>
      </c>
      <c r="D54" s="47">
        <v>2.9</v>
      </c>
      <c r="E54" s="47">
        <v>2.2999999999999998</v>
      </c>
      <c r="F54" s="28">
        <f t="shared" si="3"/>
        <v>1.7999999999999998</v>
      </c>
      <c r="G54" s="28">
        <f t="shared" si="4"/>
        <v>32.050799999999995</v>
      </c>
    </row>
    <row r="55" spans="2:7">
      <c r="B55" s="27" t="s">
        <v>143</v>
      </c>
      <c r="C55" s="47">
        <v>4</v>
      </c>
      <c r="D55" s="47">
        <v>2.9</v>
      </c>
      <c r="E55" s="47">
        <v>2.2999999999999998</v>
      </c>
      <c r="F55" s="28">
        <f t="shared" si="3"/>
        <v>1.7999999999999998</v>
      </c>
      <c r="G55" s="28">
        <f t="shared" si="4"/>
        <v>20.88</v>
      </c>
    </row>
    <row r="56" spans="2:7">
      <c r="B56" s="27" t="s">
        <v>144</v>
      </c>
      <c r="C56" s="47">
        <v>6</v>
      </c>
      <c r="D56" s="47">
        <v>2.9</v>
      </c>
      <c r="E56" s="47">
        <v>2.2999999999999998</v>
      </c>
      <c r="F56" s="28">
        <f t="shared" si="3"/>
        <v>1.7999999999999998</v>
      </c>
      <c r="G56" s="28">
        <f t="shared" si="4"/>
        <v>31.319999999999993</v>
      </c>
    </row>
    <row r="57" spans="2:7">
      <c r="B57" s="27" t="s">
        <v>145</v>
      </c>
      <c r="C57" s="47">
        <v>6</v>
      </c>
      <c r="D57" s="47">
        <v>2.9</v>
      </c>
      <c r="E57" s="47">
        <v>2.2999999999999998</v>
      </c>
      <c r="F57" s="28">
        <f t="shared" si="3"/>
        <v>1.7999999999999998</v>
      </c>
      <c r="G57" s="28">
        <f t="shared" si="4"/>
        <v>31.319999999999993</v>
      </c>
    </row>
    <row r="58" spans="2:7">
      <c r="B58" s="27" t="s">
        <v>146</v>
      </c>
      <c r="C58" s="47">
        <v>9.36</v>
      </c>
      <c r="D58" s="47">
        <v>2.9</v>
      </c>
      <c r="E58" s="47">
        <v>2.2999999999999998</v>
      </c>
      <c r="F58" s="28">
        <f t="shared" si="3"/>
        <v>1.7999999999999998</v>
      </c>
      <c r="G58" s="28">
        <f t="shared" si="4"/>
        <v>48.859199999999994</v>
      </c>
    </row>
    <row r="59" spans="2:7">
      <c r="B59" s="27" t="s">
        <v>147</v>
      </c>
      <c r="C59" s="47">
        <v>6</v>
      </c>
      <c r="D59" s="47">
        <v>3.4</v>
      </c>
      <c r="E59" s="47">
        <v>1.8</v>
      </c>
      <c r="F59" s="28">
        <f t="shared" si="3"/>
        <v>1.3</v>
      </c>
      <c r="G59" s="28">
        <f t="shared" si="4"/>
        <v>26.52</v>
      </c>
    </row>
    <row r="60" spans="2:7">
      <c r="B60" s="27" t="s">
        <v>148</v>
      </c>
      <c r="C60" s="47">
        <v>6</v>
      </c>
      <c r="D60" s="47">
        <v>4.4000000000000004</v>
      </c>
      <c r="E60" s="47">
        <v>2</v>
      </c>
      <c r="F60" s="28">
        <f t="shared" si="3"/>
        <v>1.5</v>
      </c>
      <c r="G60" s="28">
        <f t="shared" si="4"/>
        <v>39.6</v>
      </c>
    </row>
    <row r="61" spans="2:7">
      <c r="B61" s="27" t="s">
        <v>149</v>
      </c>
      <c r="C61" s="47">
        <v>1.97</v>
      </c>
      <c r="D61" s="47">
        <v>4.4000000000000004</v>
      </c>
      <c r="E61" s="47">
        <v>2</v>
      </c>
      <c r="F61" s="28">
        <f t="shared" si="3"/>
        <v>1.5</v>
      </c>
      <c r="G61" s="28">
        <f t="shared" si="4"/>
        <v>13.002000000000002</v>
      </c>
    </row>
    <row r="62" spans="2:7">
      <c r="B62" s="27" t="s">
        <v>150</v>
      </c>
      <c r="C62" s="47">
        <v>6</v>
      </c>
      <c r="D62" s="47">
        <v>5.4</v>
      </c>
      <c r="E62" s="47">
        <v>2.2000000000000002</v>
      </c>
      <c r="F62" s="28">
        <f t="shared" si="3"/>
        <v>1.7000000000000002</v>
      </c>
      <c r="G62" s="28">
        <f t="shared" si="4"/>
        <v>55.080000000000013</v>
      </c>
    </row>
    <row r="63" spans="2:7">
      <c r="B63" s="27" t="s">
        <v>151</v>
      </c>
      <c r="C63" s="47">
        <v>6</v>
      </c>
      <c r="D63" s="47">
        <v>5.4</v>
      </c>
      <c r="E63" s="47">
        <v>2.2000000000000002</v>
      </c>
      <c r="F63" s="28">
        <f t="shared" si="3"/>
        <v>1.7000000000000002</v>
      </c>
      <c r="G63" s="28">
        <f t="shared" si="4"/>
        <v>55.080000000000013</v>
      </c>
    </row>
    <row r="64" spans="2:7">
      <c r="B64" s="27" t="s">
        <v>152</v>
      </c>
      <c r="C64" s="47">
        <v>6</v>
      </c>
      <c r="D64" s="47">
        <v>6.4</v>
      </c>
      <c r="E64" s="47">
        <v>2.4</v>
      </c>
      <c r="F64" s="28">
        <f t="shared" si="3"/>
        <v>1.9</v>
      </c>
      <c r="G64" s="28">
        <f t="shared" si="4"/>
        <v>72.960000000000008</v>
      </c>
    </row>
    <row r="65" spans="2:7">
      <c r="B65" s="27" t="s">
        <v>153</v>
      </c>
      <c r="C65" s="47">
        <v>1.65</v>
      </c>
      <c r="D65" s="47">
        <v>7.4</v>
      </c>
      <c r="E65" s="47">
        <v>2.6</v>
      </c>
      <c r="F65" s="28">
        <f t="shared" si="3"/>
        <v>2.1</v>
      </c>
      <c r="G65" s="28">
        <f t="shared" si="4"/>
        <v>25.640999999999998</v>
      </c>
    </row>
    <row r="66" spans="2:7">
      <c r="B66" s="27" t="s">
        <v>154</v>
      </c>
      <c r="C66" s="47">
        <v>2.35</v>
      </c>
      <c r="D66" s="47">
        <v>7.4</v>
      </c>
      <c r="E66" s="47">
        <v>2.6</v>
      </c>
      <c r="F66" s="28">
        <f t="shared" si="3"/>
        <v>2.1</v>
      </c>
      <c r="G66" s="28">
        <f t="shared" si="4"/>
        <v>36.519000000000005</v>
      </c>
    </row>
    <row r="67" spans="2:7">
      <c r="D67" s="69">
        <f>SUM(D48:D66)</f>
        <v>69.599999999999994</v>
      </c>
      <c r="G67" s="91">
        <f>SUM(G48:G66)</f>
        <v>547.57760000000007</v>
      </c>
    </row>
  </sheetData>
  <mergeCells count="4">
    <mergeCell ref="A3:L3"/>
    <mergeCell ref="H31:I31"/>
    <mergeCell ref="H38:I38"/>
    <mergeCell ref="H21:I21"/>
  </mergeCells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41C8B62898EA469308112FBB25F407" ma:contentTypeVersion="19" ma:contentTypeDescription="Crear nuevo documento." ma:contentTypeScope="" ma:versionID="311d94120358f408d600db26e5be83f4">
  <xsd:schema xmlns:xsd="http://www.w3.org/2001/XMLSchema" xmlns:xs="http://www.w3.org/2001/XMLSchema" xmlns:p="http://schemas.microsoft.com/office/2006/metadata/properties" xmlns:ns2="d6dae329-da67-4658-9ee9-0748f271c187" xmlns:ns3="e0c4f178-7c65-4a43-a25c-a2dc5d5b8968" targetNamespace="http://schemas.microsoft.com/office/2006/metadata/properties" ma:root="true" ma:fieldsID="e058d282857b1baad414e58458b64c68" ns2:_="" ns3:_="">
    <xsd:import namespace="d6dae329-da67-4658-9ee9-0748f271c187"/>
    <xsd:import namespace="e0c4f178-7c65-4a43-a25c-a2dc5d5b8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ae329-da67-4658-9ee9-0748f271c1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a4976c6b-79d8-4fb3-b2de-2300ade7f4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4f178-7c65-4a43-a25c-a2dc5d5b8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42ee7f-caa9-4a4d-b0c9-22a979a1a1d5}" ma:internalName="TaxCatchAll" ma:showField="CatchAllData" ma:web="e0c4f178-7c65-4a43-a25c-a2dc5d5b89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dae329-da67-4658-9ee9-0748f271c187">
      <Terms xmlns="http://schemas.microsoft.com/office/infopath/2007/PartnerControls"/>
    </lcf76f155ced4ddcb4097134ff3c332f>
    <TaxCatchAll xmlns="e0c4f178-7c65-4a43-a25c-a2dc5d5b8968" xsi:nil="true"/>
  </documentManagement>
</p:properties>
</file>

<file path=customXml/itemProps1.xml><?xml version="1.0" encoding="utf-8"?>
<ds:datastoreItem xmlns:ds="http://schemas.openxmlformats.org/officeDocument/2006/customXml" ds:itemID="{66AED4AE-B560-474C-9FFC-78F1EA650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dae329-da67-4658-9ee9-0748f271c187"/>
    <ds:schemaRef ds:uri="e0c4f178-7c65-4a43-a25c-a2dc5d5b8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6FBA50-F23D-440F-B42A-9435A7B8DF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A87E5C-B7B2-4893-A6EF-3D25124A36F5}">
  <ds:schemaRefs>
    <ds:schemaRef ds:uri="http://schemas.microsoft.com/office/2006/metadata/properties"/>
    <ds:schemaRef ds:uri="e0c4f178-7c65-4a43-a25c-a2dc5d5b8968"/>
    <ds:schemaRef ds:uri="http://purl.org/dc/dcmitype/"/>
    <ds:schemaRef ds:uri="d6dae329-da67-4658-9ee9-0748f271c187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Presupuesto</vt:lpstr>
      <vt:lpstr>Terraceria Masiva</vt:lpstr>
      <vt:lpstr>Terracería fundaciones</vt:lpstr>
      <vt:lpstr>Estructura</vt:lpstr>
      <vt:lpstr>Mampostería</vt:lpstr>
      <vt:lpstr>Presupuesto!Área_de_impresión</vt:lpstr>
      <vt:lpstr>Presupuesto!Títulos_a_imprimir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Cruz</dc:creator>
  <cp:lastModifiedBy>Pedro López</cp:lastModifiedBy>
  <cp:lastPrinted>2026-07-27T22:33:22Z</cp:lastPrinted>
  <dcterms:created xsi:type="dcterms:W3CDTF">2019-05-09T17:54:54Z</dcterms:created>
  <dcterms:modified xsi:type="dcterms:W3CDTF">2026-09-21T21:20:13Z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0x0101005C41C8B62898EA469308112FBB25F407</vt:lpwstr>
  </property>
  <property fmtid="{D5CDD505-2E9C-101B-9397-08002B2CF9AE}" pid="3" name="MediaServiceImageTags">
    <vt:lpwstr/>
  </property>
</Properties>
</file>